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375" windowWidth="9720" windowHeight="3120" tabRatio="784" activeTab="3"/>
  </bookViews>
  <sheets>
    <sheet name="SUMMARY" sheetId="1" r:id="rId1"/>
    <sheet name="Street" sheetId="2" r:id="rId2"/>
    <sheet name="Water" sheetId="3" r:id="rId3"/>
    <sheet name="Sewer" sheetId="4" r:id="rId4"/>
  </sheets>
  <definedNames>
    <definedName name="_Fill" hidden="1">#REF!</definedName>
    <definedName name="_xlnm.Print_Area" localSheetId="2">'Water'!$A$1:$F$26</definedName>
    <definedName name="PRINT_AREA_MI">#REF!</definedName>
    <definedName name="text58">#REF!</definedName>
  </definedNames>
  <calcPr fullCalcOnLoad="1"/>
</workbook>
</file>

<file path=xl/sharedStrings.xml><?xml version="1.0" encoding="utf-8"?>
<sst xmlns="http://schemas.openxmlformats.org/spreadsheetml/2006/main" count="112" uniqueCount="81">
  <si>
    <t>TOTAL</t>
  </si>
  <si>
    <t>ITEM</t>
  </si>
  <si>
    <t>DESCRIPTION</t>
  </si>
  <si>
    <t>UNIT</t>
  </si>
  <si>
    <t>EST/QTY</t>
  </si>
  <si>
    <t>$/UNIT</t>
  </si>
  <si>
    <t>AMOUNT</t>
  </si>
  <si>
    <t>LS</t>
  </si>
  <si>
    <t>TOTAL COST</t>
  </si>
  <si>
    <t>LF</t>
  </si>
  <si>
    <t>EA</t>
  </si>
  <si>
    <t>VF</t>
  </si>
  <si>
    <t>Standard Fire Hydrant</t>
  </si>
  <si>
    <t>Meter Box</t>
  </si>
  <si>
    <t xml:space="preserve">       </t>
  </si>
  <si>
    <t>ITEM #</t>
  </si>
  <si>
    <t>PRICE</t>
  </si>
  <si>
    <t>SUBTOTAL</t>
  </si>
  <si>
    <t>TON</t>
  </si>
  <si>
    <t>Subtotal</t>
  </si>
  <si>
    <t>Total</t>
  </si>
  <si>
    <t>QNTY</t>
  </si>
  <si>
    <t>Hydrostatic Testing</t>
  </si>
  <si>
    <t>8" Pipe, PVC, C900, Class 150</t>
  </si>
  <si>
    <t>D.I. Fittings</t>
  </si>
  <si>
    <t>6" Sanitary Sewer Laterals</t>
  </si>
  <si>
    <t>Street Excavation</t>
  </si>
  <si>
    <t>Prime Coat</t>
  </si>
  <si>
    <t>Tack Coat</t>
  </si>
  <si>
    <t>Machine Laid Curb</t>
  </si>
  <si>
    <t>CY</t>
  </si>
  <si>
    <t>SY</t>
  </si>
  <si>
    <t>GAL</t>
  </si>
  <si>
    <t>QUANTITY</t>
  </si>
  <si>
    <t>Phase I</t>
  </si>
  <si>
    <t>Trench Excavation Safety Proptection</t>
  </si>
  <si>
    <t>8" Gate Valve, Complete W/6" Box</t>
  </si>
  <si>
    <t>Phase II</t>
  </si>
  <si>
    <t>Trench Excavation Safety Protection</t>
  </si>
  <si>
    <t>San. Sew. Manhole</t>
  </si>
  <si>
    <t>Extra Depth Manhole</t>
  </si>
  <si>
    <t>866A</t>
  </si>
  <si>
    <t>San. Sew. Main Television Inspection (8")</t>
  </si>
  <si>
    <t>8" San. Sew., SDR-35 (6'-8')</t>
  </si>
  <si>
    <t>Remove Concrete Curb</t>
  </si>
  <si>
    <t>Header Curb</t>
  </si>
  <si>
    <t>Flexible Base (10.0" Depth)</t>
  </si>
  <si>
    <t>Street Embankmet</t>
  </si>
  <si>
    <t>GEO-GRIDE FOR SUBASE</t>
  </si>
  <si>
    <t>DRAINAGE</t>
  </si>
  <si>
    <t>PRILIMINARY COST ESTIMATE</t>
  </si>
  <si>
    <t>STREET &amp; DRAINAGE</t>
  </si>
  <si>
    <t>PRELIMINARY COST ESTIMATE</t>
  </si>
  <si>
    <t>WATER SYATEM</t>
  </si>
  <si>
    <t>SANITARY SEWER SYATEM</t>
  </si>
  <si>
    <t>STREET</t>
  </si>
  <si>
    <t>WATER</t>
  </si>
  <si>
    <t>SEWER</t>
  </si>
  <si>
    <t>SITE CLEARING &amp; GRADING</t>
  </si>
  <si>
    <t xml:space="preserve">ELECTRIC TO INCLUDE STREET LIGHT </t>
  </si>
  <si>
    <t>DRAINAGE IMPACT FEE</t>
  </si>
  <si>
    <t>SURVEYING FEES TO INCLUDE</t>
  </si>
  <si>
    <t xml:space="preserve">BOUNDARY, TOPO, TREES AND </t>
  </si>
  <si>
    <t>CONSTRUCTION STAKING</t>
  </si>
  <si>
    <t>SEDIMENTATION AND EROSION CONTROL</t>
  </si>
  <si>
    <t>STREET CUT &amp; REPLACEMENT</t>
  </si>
  <si>
    <t xml:space="preserve"> PLATTING FEES TO CITY</t>
  </si>
  <si>
    <t xml:space="preserve">TREE PRESERVATION &amp; PLANTING FEES </t>
  </si>
  <si>
    <t>ENGINEERING TO INCLUDE</t>
  </si>
  <si>
    <t xml:space="preserve">PLATTING, DESIGN, BIDDING  &amp;  </t>
  </si>
  <si>
    <t>CONSTRUCTION MONITORING</t>
  </si>
  <si>
    <t>New 1 1/2" Dual Service, Long</t>
  </si>
  <si>
    <t>New 1 1/2" Dual Service, Short</t>
  </si>
  <si>
    <t>New 1" Single Service, Short</t>
  </si>
  <si>
    <t>WATER AND SEWER IMPACT FEE</t>
  </si>
  <si>
    <t>HMAC ( 1 1/2" Depth)</t>
  </si>
  <si>
    <t>ARCHITECTURAL</t>
  </si>
  <si>
    <t>HARD BUILDING COSTS</t>
  </si>
  <si>
    <t>TAXES DURING CONSTRUCTION/LEASE-UP</t>
  </si>
  <si>
    <t>SF</t>
  </si>
  <si>
    <t>PSF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</si>
</sst>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&quot;$&quot;#,##0.0_);\(&quot;$&quot;#,##0.0\)"/>
    <numFmt numFmtId="174" formatCode="General_)"/>
    <numFmt numFmtId="175" formatCode="0.0_)"/>
    <numFmt numFmtId="176" formatCode="0.00_)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0_);_(&quot;$&quot;* \(#,##0.0000\);_(&quot;$&quot;* &quot;-&quot;??_);_(@_)"/>
    <numFmt numFmtId="181" formatCode="_(* #,##0.000_);_(* \(#,##0.000\);_(* &quot;-&quot;??_);_(@_)"/>
    <numFmt numFmtId="182" formatCode="_(* #,##0.0000_);_(* \(#,##0.0000\);_(* &quot;-&quot;??_);_(@_)"/>
    <numFmt numFmtId="183" formatCode="mmmm\ d\,\ yyyy"/>
    <numFmt numFmtId="184" formatCode="&quot;$&quot;#,##0.00"/>
    <numFmt numFmtId="185" formatCode="mm/dd/yy"/>
    <numFmt numFmtId="186" formatCode="&quot;$&quot;#,##0.00;[Red]&quot;$&quot;#,##0.00"/>
    <numFmt numFmtId="187" formatCode="m/d/yy\ h:mm\ AM/PM"/>
    <numFmt numFmtId="188" formatCode="#,##0.00;[Red]#,##0.00"/>
    <numFmt numFmtId="189" formatCode="#,##0;[Red]#,##0"/>
    <numFmt numFmtId="190" formatCode="0.00_);\(0.00\)"/>
    <numFmt numFmtId="191" formatCode="00000"/>
    <numFmt numFmtId="192" formatCode="_(&quot;$&quot;* #,##0.0_);_(&quot;$&quot;* \(#,##0.0\);_(&quot;$&quot;* &quot;-&quot;?_);_(@_)"/>
    <numFmt numFmtId="193" formatCode="dd\-mmm\-yy"/>
    <numFmt numFmtId="194" formatCode="0_)"/>
    <numFmt numFmtId="195" formatCode="[$-409]dddd\,\ mmmm\ dd\,\ yyyy"/>
    <numFmt numFmtId="196" formatCode="mm/dd/yy;@"/>
    <numFmt numFmtId="197" formatCode="[$-409]d\-mmm\-yy;@"/>
    <numFmt numFmtId="198" formatCode="[$-409]mmmm\ d\,\ yyyy;@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8"/>
      <name val="Courier New"/>
      <family val="0"/>
    </font>
    <font>
      <sz val="10"/>
      <name val="Courier New"/>
      <family val="3"/>
    </font>
    <font>
      <b/>
      <sz val="10"/>
      <name val="Courier New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8"/>
      <color indexed="10"/>
      <name val="Courier New"/>
      <family val="0"/>
    </font>
    <font>
      <b/>
      <u val="single"/>
      <sz val="12"/>
      <color indexed="10"/>
      <name val="Courier New"/>
      <family val="3"/>
    </font>
    <font>
      <b/>
      <u val="single"/>
      <sz val="12"/>
      <color indexed="8"/>
      <name val="Courier New"/>
      <family val="3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9"/>
      <name val="Helv"/>
      <family val="0"/>
    </font>
    <font>
      <b/>
      <sz val="8"/>
      <name val="Helv"/>
      <family val="0"/>
    </font>
    <font>
      <sz val="8"/>
      <name val="Helv"/>
      <family val="0"/>
    </font>
    <font>
      <sz val="12"/>
      <name val="Helv"/>
      <family val="0"/>
    </font>
    <font>
      <sz val="8"/>
      <name val="Arial"/>
      <family val="0"/>
    </font>
    <font>
      <sz val="7"/>
      <name val="Courier New"/>
      <family val="3"/>
    </font>
    <font>
      <b/>
      <sz val="12"/>
      <name val="Arial"/>
      <family val="2"/>
    </font>
    <font>
      <b/>
      <sz val="12"/>
      <color indexed="10"/>
      <name val="Courier New"/>
      <family val="3"/>
    </font>
    <font>
      <b/>
      <sz val="8"/>
      <color indexed="10"/>
      <name val="Courier New"/>
      <family val="3"/>
    </font>
    <font>
      <b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6" fontId="15" fillId="0" borderId="0">
      <alignment/>
      <protection/>
    </xf>
    <xf numFmtId="0" fontId="4" fillId="0" borderId="0" applyNumberFormat="0" applyFont="0" applyBorder="0" applyAlignment="0">
      <protection/>
    </xf>
    <xf numFmtId="176" fontId="1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66" applyFont="1" applyAlignment="1">
      <alignment horizontal="left"/>
      <protection/>
    </xf>
    <xf numFmtId="0" fontId="5" fillId="0" borderId="0" xfId="66" applyFont="1" applyAlignment="1">
      <alignment/>
      <protection/>
    </xf>
    <xf numFmtId="4" fontId="5" fillId="0" borderId="0" xfId="66" applyNumberFormat="1" applyFont="1" applyAlignment="1">
      <alignment/>
      <protection/>
    </xf>
    <xf numFmtId="0" fontId="5" fillId="0" borderId="0" xfId="66" applyFont="1" applyAlignment="1">
      <alignment horizontal="center"/>
      <protection/>
    </xf>
    <xf numFmtId="7" fontId="5" fillId="0" borderId="0" xfId="66" applyNumberFormat="1" applyFont="1" applyAlignment="1">
      <alignment horizontal="right"/>
      <protection/>
    </xf>
    <xf numFmtId="0" fontId="6" fillId="0" borderId="0" xfId="66" applyFont="1" applyAlignment="1">
      <alignment/>
      <protection/>
    </xf>
    <xf numFmtId="0" fontId="7" fillId="0" borderId="0" xfId="66" applyFont="1" applyBorder="1" applyAlignment="1">
      <alignment horizontal="center"/>
      <protection/>
    </xf>
    <xf numFmtId="4" fontId="7" fillId="0" borderId="0" xfId="66" applyNumberFormat="1" applyFont="1" applyBorder="1" applyAlignment="1">
      <alignment horizontal="center"/>
      <protection/>
    </xf>
    <xf numFmtId="7" fontId="7" fillId="0" borderId="0" xfId="66" applyNumberFormat="1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0" fontId="6" fillId="0" borderId="0" xfId="66" applyFont="1" applyBorder="1" applyAlignment="1">
      <alignment/>
      <protection/>
    </xf>
    <xf numFmtId="4" fontId="5" fillId="0" borderId="0" xfId="66" applyNumberFormat="1" applyFont="1" applyBorder="1" applyAlignment="1">
      <alignment/>
      <protection/>
    </xf>
    <xf numFmtId="0" fontId="5" fillId="0" borderId="0" xfId="66" applyFont="1" applyBorder="1" applyAlignment="1">
      <alignment horizontal="center"/>
      <protection/>
    </xf>
    <xf numFmtId="7" fontId="5" fillId="0" borderId="0" xfId="66" applyNumberFormat="1" applyFont="1" applyBorder="1" applyAlignment="1">
      <alignment horizontal="right"/>
      <protection/>
    </xf>
    <xf numFmtId="0" fontId="6" fillId="0" borderId="0" xfId="66" applyFont="1" applyBorder="1" applyAlignment="1">
      <alignment/>
      <protection/>
    </xf>
    <xf numFmtId="4" fontId="6" fillId="0" borderId="0" xfId="66" applyNumberFormat="1" applyFont="1" applyBorder="1" applyAlignment="1">
      <alignment/>
      <protection/>
    </xf>
    <xf numFmtId="0" fontId="6" fillId="0" borderId="0" xfId="66" applyFont="1" applyBorder="1" applyAlignment="1">
      <alignment horizontal="center"/>
      <protection/>
    </xf>
    <xf numFmtId="0" fontId="6" fillId="0" borderId="10" xfId="66" applyFont="1" applyBorder="1" applyAlignment="1">
      <alignment horizontal="center"/>
      <protection/>
    </xf>
    <xf numFmtId="0" fontId="6" fillId="0" borderId="10" xfId="66" applyFont="1" applyBorder="1" applyAlignment="1">
      <alignment/>
      <protection/>
    </xf>
    <xf numFmtId="7" fontId="6" fillId="0" borderId="10" xfId="66" applyNumberFormat="1" applyFont="1" applyBorder="1" applyAlignment="1" applyProtection="1">
      <alignment horizontal="right"/>
      <protection hidden="1"/>
    </xf>
    <xf numFmtId="0" fontId="6" fillId="0" borderId="0" xfId="66" applyFont="1" applyBorder="1" applyAlignment="1">
      <alignment horizontal="left"/>
      <protection/>
    </xf>
    <xf numFmtId="0" fontId="7" fillId="0" borderId="11" xfId="66" applyFont="1" applyBorder="1" applyAlignment="1">
      <alignment horizontal="center"/>
      <protection/>
    </xf>
    <xf numFmtId="7" fontId="7" fillId="0" borderId="11" xfId="66" applyNumberFormat="1" applyFont="1" applyBorder="1" applyAlignment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10" fillId="0" borderId="0" xfId="66" applyFont="1" applyAlignment="1">
      <alignment horizontal="left"/>
      <protection/>
    </xf>
    <xf numFmtId="0" fontId="10" fillId="0" borderId="0" xfId="66" applyFont="1" applyAlignment="1">
      <alignment/>
      <protection/>
    </xf>
    <xf numFmtId="4" fontId="10" fillId="0" borderId="0" xfId="66" applyNumberFormat="1" applyFont="1" applyAlignment="1">
      <alignment/>
      <protection/>
    </xf>
    <xf numFmtId="0" fontId="10" fillId="0" borderId="0" xfId="66" applyFont="1" applyAlignment="1">
      <alignment horizontal="center"/>
      <protection/>
    </xf>
    <xf numFmtId="7" fontId="10" fillId="0" borderId="0" xfId="66" applyNumberFormat="1" applyFont="1" applyAlignment="1">
      <alignment horizontal="right"/>
      <protection/>
    </xf>
    <xf numFmtId="0" fontId="9" fillId="0" borderId="0" xfId="66" applyFont="1" applyAlignment="1">
      <alignment/>
      <protection/>
    </xf>
    <xf numFmtId="0" fontId="9" fillId="0" borderId="0" xfId="66" applyFont="1" applyAlignment="1">
      <alignment horizontal="center"/>
      <protection/>
    </xf>
    <xf numFmtId="7" fontId="9" fillId="0" borderId="0" xfId="66" applyNumberFormat="1" applyFont="1" applyAlignment="1">
      <alignment horizontal="right"/>
      <protection/>
    </xf>
    <xf numFmtId="0" fontId="5" fillId="0" borderId="0" xfId="66" applyFont="1" applyBorder="1" applyAlignment="1">
      <alignment horizontal="left"/>
      <protection/>
    </xf>
    <xf numFmtId="0" fontId="9" fillId="0" borderId="0" xfId="66" applyFont="1" applyBorder="1" applyAlignment="1">
      <alignment horizontal="left"/>
      <protection/>
    </xf>
    <xf numFmtId="0" fontId="8" fillId="0" borderId="0" xfId="66" applyFont="1" applyBorder="1" applyAlignment="1">
      <alignment horizontal="left"/>
      <protection/>
    </xf>
    <xf numFmtId="0" fontId="9" fillId="0" borderId="0" xfId="66" applyFont="1" applyAlignment="1">
      <alignment horizontal="centerContinuous"/>
      <protection/>
    </xf>
    <xf numFmtId="7" fontId="9" fillId="0" borderId="0" xfId="66" applyNumberFormat="1" applyFont="1" applyAlignment="1">
      <alignment horizontal="centerContinuous"/>
      <protection/>
    </xf>
    <xf numFmtId="0" fontId="11" fillId="0" borderId="0" xfId="66" applyFont="1" applyAlignment="1">
      <alignment horizontal="centerContinuous"/>
      <protection/>
    </xf>
    <xf numFmtId="0" fontId="12" fillId="0" borderId="0" xfId="66" applyFont="1" applyAlignment="1">
      <alignment horizontal="centerContinuous"/>
      <protection/>
    </xf>
    <xf numFmtId="0" fontId="1" fillId="0" borderId="0" xfId="0" applyFont="1" applyAlignment="1">
      <alignment/>
    </xf>
    <xf numFmtId="0" fontId="7" fillId="0" borderId="12" xfId="66" applyFont="1" applyBorder="1" applyAlignment="1">
      <alignment horizontal="right"/>
      <protection/>
    </xf>
    <xf numFmtId="3" fontId="6" fillId="0" borderId="0" xfId="66" applyNumberFormat="1" applyFont="1" applyBorder="1" applyAlignment="1">
      <alignment horizontal="right"/>
      <protection/>
    </xf>
    <xf numFmtId="176" fontId="15" fillId="0" borderId="0" xfId="67">
      <alignment/>
      <protection/>
    </xf>
    <xf numFmtId="175" fontId="17" fillId="0" borderId="13" xfId="67" applyNumberFormat="1" applyFont="1" applyBorder="1" applyAlignment="1">
      <alignment horizontal="left"/>
      <protection/>
    </xf>
    <xf numFmtId="176" fontId="17" fillId="0" borderId="13" xfId="67" applyFont="1" applyBorder="1">
      <alignment/>
      <protection/>
    </xf>
    <xf numFmtId="176" fontId="17" fillId="0" borderId="13" xfId="67" applyNumberFormat="1" applyFont="1" applyBorder="1" applyProtection="1">
      <alignment/>
      <protection/>
    </xf>
    <xf numFmtId="7" fontId="17" fillId="0" borderId="13" xfId="67" applyNumberFormat="1" applyFont="1" applyBorder="1" applyProtection="1">
      <alignment/>
      <protection/>
    </xf>
    <xf numFmtId="7" fontId="15" fillId="0" borderId="0" xfId="67" applyNumberFormat="1" applyProtection="1">
      <alignment/>
      <protection/>
    </xf>
    <xf numFmtId="175" fontId="18" fillId="0" borderId="14" xfId="67" applyNumberFormat="1" applyFont="1" applyBorder="1" applyAlignment="1">
      <alignment horizontal="left"/>
      <protection/>
    </xf>
    <xf numFmtId="194" fontId="19" fillId="0" borderId="15" xfId="67" applyNumberFormat="1" applyFont="1" applyBorder="1" applyAlignment="1">
      <alignment horizontal="center"/>
      <protection/>
    </xf>
    <xf numFmtId="176" fontId="19" fillId="0" borderId="15" xfId="67" applyFont="1" applyBorder="1" applyAlignment="1">
      <alignment horizontal="left"/>
      <protection/>
    </xf>
    <xf numFmtId="176" fontId="19" fillId="0" borderId="15" xfId="67" applyFont="1" applyBorder="1" applyAlignment="1">
      <alignment horizontal="center"/>
      <protection/>
    </xf>
    <xf numFmtId="184" fontId="19" fillId="0" borderId="15" xfId="67" applyNumberFormat="1" applyFont="1" applyBorder="1" applyAlignment="1">
      <alignment horizontal="right"/>
      <protection/>
    </xf>
    <xf numFmtId="7" fontId="15" fillId="0" borderId="0" xfId="67" applyNumberFormat="1" applyFont="1" applyProtection="1">
      <alignment/>
      <protection/>
    </xf>
    <xf numFmtId="194" fontId="19" fillId="0" borderId="0" xfId="67" applyNumberFormat="1" applyFont="1" applyBorder="1" applyAlignment="1">
      <alignment horizontal="center"/>
      <protection/>
    </xf>
    <xf numFmtId="176" fontId="19" fillId="0" borderId="0" xfId="67" applyFont="1" applyBorder="1" applyAlignment="1">
      <alignment horizontal="left"/>
      <protection/>
    </xf>
    <xf numFmtId="176" fontId="19" fillId="0" borderId="0" xfId="67" applyFont="1" applyBorder="1" applyAlignment="1">
      <alignment horizontal="center"/>
      <protection/>
    </xf>
    <xf numFmtId="3" fontId="19" fillId="0" borderId="0" xfId="67" applyNumberFormat="1" applyFont="1" applyBorder="1" applyAlignment="1" applyProtection="1">
      <alignment horizontal="right"/>
      <protection/>
    </xf>
    <xf numFmtId="44" fontId="18" fillId="0" borderId="0" xfId="44" applyFont="1" applyBorder="1" applyAlignment="1" applyProtection="1">
      <alignment horizontal="right"/>
      <protection/>
    </xf>
    <xf numFmtId="184" fontId="18" fillId="0" borderId="16" xfId="67" applyNumberFormat="1" applyFont="1" applyBorder="1" applyAlignment="1">
      <alignment horizontal="right"/>
      <protection/>
    </xf>
    <xf numFmtId="194" fontId="18" fillId="0" borderId="13" xfId="67" applyNumberFormat="1" applyFont="1" applyBorder="1" applyAlignment="1">
      <alignment horizontal="left"/>
      <protection/>
    </xf>
    <xf numFmtId="176" fontId="19" fillId="0" borderId="13" xfId="67" applyFont="1" applyBorder="1" applyAlignment="1">
      <alignment horizontal="center"/>
      <protection/>
    </xf>
    <xf numFmtId="3" fontId="19" fillId="0" borderId="13" xfId="67" applyNumberFormat="1" applyFont="1" applyBorder="1" applyAlignment="1" applyProtection="1">
      <alignment horizontal="right"/>
      <protection/>
    </xf>
    <xf numFmtId="44" fontId="19" fillId="0" borderId="13" xfId="44" applyFont="1" applyBorder="1" applyAlignment="1" applyProtection="1">
      <alignment horizontal="right"/>
      <protection/>
    </xf>
    <xf numFmtId="184" fontId="19" fillId="0" borderId="13" xfId="67" applyNumberFormat="1" applyFont="1" applyBorder="1" applyAlignment="1">
      <alignment horizontal="right"/>
      <protection/>
    </xf>
    <xf numFmtId="44" fontId="19" fillId="0" borderId="15" xfId="44" applyFont="1" applyBorder="1" applyAlignment="1" applyProtection="1">
      <alignment horizontal="right"/>
      <protection/>
    </xf>
    <xf numFmtId="175" fontId="19" fillId="0" borderId="0" xfId="67" applyNumberFormat="1" applyFont="1" applyBorder="1">
      <alignment/>
      <protection/>
    </xf>
    <xf numFmtId="176" fontId="19" fillId="0" borderId="0" xfId="67" applyFont="1" applyBorder="1">
      <alignment/>
      <protection/>
    </xf>
    <xf numFmtId="176" fontId="19" fillId="0" borderId="0" xfId="67" applyNumberFormat="1" applyFont="1" applyBorder="1" applyProtection="1">
      <alignment/>
      <protection/>
    </xf>
    <xf numFmtId="7" fontId="18" fillId="0" borderId="0" xfId="67" applyNumberFormat="1" applyFont="1" applyBorder="1" applyAlignment="1" applyProtection="1">
      <alignment horizontal="left"/>
      <protection/>
    </xf>
    <xf numFmtId="7" fontId="18" fillId="0" borderId="17" xfId="67" applyNumberFormat="1" applyFont="1" applyBorder="1" applyAlignment="1" applyProtection="1">
      <alignment horizontal="right"/>
      <protection/>
    </xf>
    <xf numFmtId="7" fontId="19" fillId="0" borderId="18" xfId="67" applyNumberFormat="1" applyFont="1" applyBorder="1" applyAlignment="1" applyProtection="1">
      <alignment horizontal="right"/>
      <protection/>
    </xf>
    <xf numFmtId="7" fontId="18" fillId="0" borderId="0" xfId="67" applyNumberFormat="1" applyFont="1" applyBorder="1" applyAlignment="1" applyProtection="1">
      <alignment horizontal="right"/>
      <protection/>
    </xf>
    <xf numFmtId="7" fontId="18" fillId="0" borderId="15" xfId="67" applyNumberFormat="1" applyFont="1" applyBorder="1" applyAlignment="1" applyProtection="1">
      <alignment horizontal="right"/>
      <protection/>
    </xf>
    <xf numFmtId="175" fontId="15" fillId="0" borderId="0" xfId="67" applyNumberFormat="1" applyFont="1" applyBorder="1">
      <alignment/>
      <protection/>
    </xf>
    <xf numFmtId="176" fontId="15" fillId="0" borderId="0" xfId="67" applyFont="1" applyBorder="1">
      <alignment/>
      <protection/>
    </xf>
    <xf numFmtId="176" fontId="15" fillId="0" borderId="0" xfId="67" applyNumberFormat="1" applyFont="1" applyBorder="1" applyProtection="1">
      <alignment/>
      <protection/>
    </xf>
    <xf numFmtId="7" fontId="16" fillId="0" borderId="0" xfId="67" applyNumberFormat="1" applyFont="1" applyBorder="1" applyAlignment="1" applyProtection="1">
      <alignment horizontal="left"/>
      <protection/>
    </xf>
    <xf numFmtId="7" fontId="16" fillId="0" borderId="0" xfId="67" applyNumberFormat="1" applyFont="1" applyBorder="1" applyProtection="1">
      <alignment/>
      <protection/>
    </xf>
    <xf numFmtId="7" fontId="18" fillId="0" borderId="0" xfId="67" applyNumberFormat="1" applyFont="1" applyBorder="1" applyProtection="1">
      <alignment/>
      <protection/>
    </xf>
    <xf numFmtId="175" fontId="20" fillId="0" borderId="0" xfId="67" applyNumberFormat="1" applyFont="1">
      <alignment/>
      <protection/>
    </xf>
    <xf numFmtId="176" fontId="20" fillId="0" borderId="0" xfId="67" applyFont="1">
      <alignment/>
      <protection/>
    </xf>
    <xf numFmtId="39" fontId="20" fillId="0" borderId="0" xfId="67" applyNumberFormat="1" applyFont="1" applyProtection="1">
      <alignment/>
      <protection/>
    </xf>
    <xf numFmtId="7" fontId="20" fillId="0" borderId="0" xfId="67" applyNumberFormat="1" applyFont="1" applyProtection="1">
      <alignment/>
      <protection/>
    </xf>
    <xf numFmtId="39" fontId="15" fillId="0" borderId="0" xfId="67" applyNumberFormat="1" applyProtection="1">
      <alignment/>
      <protection/>
    </xf>
    <xf numFmtId="5" fontId="15" fillId="0" borderId="0" xfId="67" applyNumberFormat="1" applyProtection="1">
      <alignment/>
      <protection/>
    </xf>
    <xf numFmtId="175" fontId="17" fillId="0" borderId="0" xfId="65" applyNumberFormat="1" applyFont="1" applyBorder="1" applyAlignment="1">
      <alignment horizontal="left"/>
      <protection/>
    </xf>
    <xf numFmtId="176" fontId="17" fillId="0" borderId="0" xfId="65" applyFont="1">
      <alignment/>
      <protection/>
    </xf>
    <xf numFmtId="176" fontId="17" fillId="0" borderId="0" xfId="65" applyNumberFormat="1" applyFont="1" applyProtection="1">
      <alignment/>
      <protection/>
    </xf>
    <xf numFmtId="7" fontId="17" fillId="0" borderId="0" xfId="65" applyNumberFormat="1" applyFont="1" applyProtection="1">
      <alignment/>
      <protection/>
    </xf>
    <xf numFmtId="176" fontId="17" fillId="0" borderId="0" xfId="65" applyFont="1" applyBorder="1">
      <alignment/>
      <protection/>
    </xf>
    <xf numFmtId="175" fontId="15" fillId="0" borderId="16" xfId="65" applyNumberFormat="1" applyFont="1" applyBorder="1">
      <alignment/>
      <protection/>
    </xf>
    <xf numFmtId="176" fontId="15" fillId="0" borderId="16" xfId="65" applyFont="1" applyBorder="1">
      <alignment/>
      <protection/>
    </xf>
    <xf numFmtId="176" fontId="15" fillId="0" borderId="16" xfId="65" applyNumberFormat="1" applyFont="1" applyBorder="1" applyProtection="1">
      <alignment/>
      <protection/>
    </xf>
    <xf numFmtId="7" fontId="16" fillId="0" borderId="16" xfId="65" applyNumberFormat="1" applyFont="1" applyBorder="1" applyAlignment="1" applyProtection="1">
      <alignment horizontal="left"/>
      <protection/>
    </xf>
    <xf numFmtId="7" fontId="16" fillId="0" borderId="19" xfId="65" applyNumberFormat="1" applyFont="1" applyBorder="1" applyAlignment="1" applyProtection="1">
      <alignment horizontal="right"/>
      <protection/>
    </xf>
    <xf numFmtId="175" fontId="17" fillId="0" borderId="0" xfId="65" applyNumberFormat="1" applyFont="1">
      <alignment/>
      <protection/>
    </xf>
    <xf numFmtId="39" fontId="17" fillId="0" borderId="0" xfId="65" applyNumberFormat="1" applyFont="1" applyProtection="1">
      <alignment/>
      <protection/>
    </xf>
    <xf numFmtId="44" fontId="17" fillId="0" borderId="0" xfId="65" applyNumberFormat="1" applyFont="1" applyProtection="1">
      <alignment/>
      <protection/>
    </xf>
    <xf numFmtId="5" fontId="17" fillId="0" borderId="0" xfId="65" applyNumberFormat="1" applyFont="1" applyProtection="1">
      <alignment/>
      <protection/>
    </xf>
    <xf numFmtId="175" fontId="15" fillId="0" borderId="0" xfId="65" applyNumberFormat="1">
      <alignment/>
      <protection/>
    </xf>
    <xf numFmtId="176" fontId="15" fillId="0" borderId="0" xfId="65">
      <alignment/>
      <protection/>
    </xf>
    <xf numFmtId="39" fontId="15" fillId="0" borderId="0" xfId="65" applyNumberFormat="1" applyProtection="1">
      <alignment/>
      <protection/>
    </xf>
    <xf numFmtId="7" fontId="0" fillId="0" borderId="0" xfId="0" applyNumberFormat="1" applyAlignment="1" applyProtection="1">
      <alignment/>
      <protection/>
    </xf>
    <xf numFmtId="7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7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194" fontId="19" fillId="0" borderId="15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3" fontId="19" fillId="0" borderId="15" xfId="0" applyNumberFormat="1" applyFont="1" applyBorder="1" applyAlignment="1" applyProtection="1">
      <alignment horizontal="center"/>
      <protection/>
    </xf>
    <xf numFmtId="44" fontId="19" fillId="0" borderId="15" xfId="44" applyFont="1" applyBorder="1" applyAlignment="1">
      <alignment horizontal="right"/>
    </xf>
    <xf numFmtId="0" fontId="19" fillId="0" borderId="15" xfId="0" applyFont="1" applyBorder="1" applyAlignment="1">
      <alignment horizontal="left"/>
    </xf>
    <xf numFmtId="165" fontId="19" fillId="0" borderId="15" xfId="0" applyNumberFormat="1" applyFont="1" applyBorder="1" applyAlignment="1" applyProtection="1">
      <alignment horizontal="center"/>
      <protection/>
    </xf>
    <xf numFmtId="175" fontId="16" fillId="0" borderId="15" xfId="65" applyNumberFormat="1" applyFont="1" applyBorder="1" applyAlignment="1">
      <alignment horizontal="left"/>
      <protection/>
    </xf>
    <xf numFmtId="176" fontId="16" fillId="0" borderId="15" xfId="65" applyFont="1" applyBorder="1" applyAlignment="1">
      <alignment horizontal="center"/>
      <protection/>
    </xf>
    <xf numFmtId="176" fontId="16" fillId="0" borderId="15" xfId="65" applyNumberFormat="1" applyFont="1" applyBorder="1" applyAlignment="1" applyProtection="1">
      <alignment horizontal="center"/>
      <protection/>
    </xf>
    <xf numFmtId="7" fontId="16" fillId="0" borderId="15" xfId="65" applyNumberFormat="1" applyFont="1" applyBorder="1" applyAlignment="1" applyProtection="1">
      <alignment horizontal="center"/>
      <protection/>
    </xf>
    <xf numFmtId="194" fontId="19" fillId="0" borderId="20" xfId="0" applyNumberFormat="1" applyFont="1" applyBorder="1" applyAlignment="1">
      <alignment horizontal="center"/>
    </xf>
    <xf numFmtId="176" fontId="18" fillId="0" borderId="21" xfId="67" applyFont="1" applyBorder="1" applyAlignment="1">
      <alignment horizontal="center"/>
      <protection/>
    </xf>
    <xf numFmtId="176" fontId="18" fillId="0" borderId="21" xfId="67" applyNumberFormat="1" applyFont="1" applyBorder="1" applyAlignment="1" applyProtection="1">
      <alignment horizontal="center"/>
      <protection/>
    </xf>
    <xf numFmtId="7" fontId="18" fillId="0" borderId="21" xfId="67" applyNumberFormat="1" applyFont="1" applyBorder="1" applyAlignment="1" applyProtection="1">
      <alignment horizontal="center"/>
      <protection/>
    </xf>
    <xf numFmtId="176" fontId="18" fillId="0" borderId="22" xfId="67" applyFont="1" applyBorder="1" applyAlignment="1">
      <alignment horizontal="center"/>
      <protection/>
    </xf>
    <xf numFmtId="0" fontId="19" fillId="0" borderId="23" xfId="0" applyFont="1" applyBorder="1" applyAlignment="1">
      <alignment horizontal="left"/>
    </xf>
    <xf numFmtId="44" fontId="19" fillId="0" borderId="15" xfId="44" applyFont="1" applyBorder="1" applyAlignment="1" applyProtection="1">
      <alignment horizontal="center"/>
      <protection/>
    </xf>
    <xf numFmtId="44" fontId="19" fillId="0" borderId="15" xfId="44" applyFont="1" applyBorder="1" applyAlignment="1">
      <alignment horizontal="center"/>
    </xf>
    <xf numFmtId="44" fontId="18" fillId="0" borderId="20" xfId="65" applyNumberFormat="1" applyFont="1" applyBorder="1" applyAlignment="1" applyProtection="1">
      <alignment horizontal="right" indent="1"/>
      <protection/>
    </xf>
    <xf numFmtId="0" fontId="6" fillId="0" borderId="0" xfId="66" applyFont="1" applyAlignment="1">
      <alignment horizontal="left"/>
      <protection/>
    </xf>
    <xf numFmtId="0" fontId="21" fillId="0" borderId="0" xfId="0" applyFont="1" applyAlignment="1">
      <alignment/>
    </xf>
    <xf numFmtId="0" fontId="18" fillId="0" borderId="23" xfId="0" applyFont="1" applyBorder="1" applyAlignment="1">
      <alignment horizontal="left"/>
    </xf>
    <xf numFmtId="176" fontId="18" fillId="0" borderId="13" xfId="67" applyFont="1" applyBorder="1" applyAlignment="1">
      <alignment horizontal="left"/>
      <protection/>
    </xf>
    <xf numFmtId="44" fontId="18" fillId="0" borderId="15" xfId="67" applyNumberFormat="1" applyFont="1" applyBorder="1" applyAlignment="1" applyProtection="1">
      <alignment horizontal="right"/>
      <protection/>
    </xf>
    <xf numFmtId="0" fontId="19" fillId="0" borderId="15" xfId="0" applyNumberFormat="1" applyFont="1" applyBorder="1" applyAlignment="1">
      <alignment horizontal="center"/>
    </xf>
    <xf numFmtId="0" fontId="19" fillId="0" borderId="15" xfId="0" applyNumberFormat="1" applyFont="1" applyBorder="1" applyAlignment="1" applyProtection="1">
      <alignment horizontal="center"/>
      <protection/>
    </xf>
    <xf numFmtId="0" fontId="5" fillId="0" borderId="0" xfId="66" applyFont="1" applyAlignment="1">
      <alignment horizontal="right"/>
      <protection/>
    </xf>
    <xf numFmtId="0" fontId="22" fillId="0" borderId="0" xfId="0" applyFont="1" applyAlignment="1">
      <alignment/>
    </xf>
    <xf numFmtId="3" fontId="19" fillId="0" borderId="15" xfId="67" applyNumberFormat="1" applyFont="1" applyBorder="1" applyAlignment="1" applyProtection="1">
      <alignment horizontal="center"/>
      <protection/>
    </xf>
    <xf numFmtId="4" fontId="6" fillId="0" borderId="0" xfId="66" applyNumberFormat="1" applyFont="1" applyBorder="1" applyAlignment="1">
      <alignment horizontal="center"/>
      <protection/>
    </xf>
    <xf numFmtId="44" fontId="6" fillId="0" borderId="0" xfId="66" applyNumberFormat="1" applyFont="1" applyBorder="1" applyAlignment="1">
      <alignment horizontal="center"/>
      <protection/>
    </xf>
    <xf numFmtId="44" fontId="6" fillId="0" borderId="0" xfId="66" applyNumberFormat="1" applyFont="1" applyBorder="1" applyAlignment="1" applyProtection="1">
      <alignment horizontal="right"/>
      <protection hidden="1"/>
    </xf>
    <xf numFmtId="44" fontId="7" fillId="0" borderId="24" xfId="66" applyNumberFormat="1" applyFont="1" applyBorder="1" applyAlignment="1">
      <alignment horizontal="right"/>
      <protection/>
    </xf>
    <xf numFmtId="175" fontId="18" fillId="0" borderId="0" xfId="67" applyNumberFormat="1" applyFont="1" applyBorder="1">
      <alignment/>
      <protection/>
    </xf>
    <xf numFmtId="176" fontId="18" fillId="0" borderId="0" xfId="67" applyFont="1" applyBorder="1">
      <alignment/>
      <protection/>
    </xf>
    <xf numFmtId="176" fontId="18" fillId="0" borderId="0" xfId="67" applyNumberFormat="1" applyFont="1" applyBorder="1" applyProtection="1">
      <alignment/>
      <protection/>
    </xf>
    <xf numFmtId="7" fontId="16" fillId="0" borderId="0" xfId="67" applyNumberFormat="1" applyFont="1" applyProtection="1">
      <alignment/>
      <protection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4" fontId="1" fillId="0" borderId="0" xfId="0" applyNumberFormat="1" applyFont="1" applyAlignment="1">
      <alignment/>
    </xf>
    <xf numFmtId="0" fontId="24" fillId="0" borderId="0" xfId="66" applyFont="1" applyAlignment="1">
      <alignment horizontal="centerContinuous"/>
      <protection/>
    </xf>
    <xf numFmtId="4" fontId="24" fillId="0" borderId="0" xfId="66" applyNumberFormat="1" applyFont="1" applyAlignment="1">
      <alignment horizontal="centerContinuous"/>
      <protection/>
    </xf>
    <xf numFmtId="7" fontId="24" fillId="0" borderId="0" xfId="66" applyNumberFormat="1" applyFont="1" applyAlignment="1">
      <alignment horizontal="centerContinuous"/>
      <protection/>
    </xf>
    <xf numFmtId="0" fontId="24" fillId="0" borderId="0" xfId="66" applyFont="1" applyAlignment="1">
      <alignment horizontal="left"/>
      <protection/>
    </xf>
    <xf numFmtId="0" fontId="24" fillId="0" borderId="0" xfId="66" applyFont="1" applyAlignment="1">
      <alignment horizontal="center"/>
      <protection/>
    </xf>
    <xf numFmtId="0" fontId="25" fillId="0" borderId="0" xfId="66" applyFont="1" applyAlignment="1">
      <alignment horizontal="center"/>
      <protection/>
    </xf>
    <xf numFmtId="0" fontId="26" fillId="0" borderId="0" xfId="66" applyFont="1" applyAlignment="1">
      <alignment/>
      <protection/>
    </xf>
    <xf numFmtId="0" fontId="24" fillId="0" borderId="0" xfId="66" applyFont="1" applyAlignment="1">
      <alignment/>
      <protection/>
    </xf>
    <xf numFmtId="4" fontId="25" fillId="0" borderId="0" xfId="66" applyNumberFormat="1" applyFont="1" applyAlignment="1">
      <alignment/>
      <protection/>
    </xf>
    <xf numFmtId="7" fontId="25" fillId="0" borderId="0" xfId="66" applyNumberFormat="1" applyFont="1" applyAlignment="1">
      <alignment horizontal="right"/>
      <protection/>
    </xf>
    <xf numFmtId="14" fontId="24" fillId="0" borderId="0" xfId="66" applyNumberFormat="1" applyFont="1" applyAlignment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4" fontId="24" fillId="0" borderId="0" xfId="66" applyNumberFormat="1" applyFont="1" applyAlignment="1">
      <alignment horizontal="center"/>
      <protection/>
    </xf>
    <xf numFmtId="0" fontId="24" fillId="0" borderId="0" xfId="66" applyFont="1" applyAlignment="1">
      <alignment horizontal="center"/>
      <protection/>
    </xf>
    <xf numFmtId="0" fontId="25" fillId="0" borderId="0" xfId="66" applyFont="1" applyAlignment="1">
      <alignment horizontal="center"/>
      <protection/>
    </xf>
    <xf numFmtId="0" fontId="9" fillId="0" borderId="0" xfId="66" applyFont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rmal - Style2" xfId="58"/>
    <cellStyle name="Normal - Style3" xfId="59"/>
    <cellStyle name="Normal - Style4" xfId="60"/>
    <cellStyle name="Normal - Style5" xfId="61"/>
    <cellStyle name="Normal - Style6" xfId="62"/>
    <cellStyle name="Normal - Style7" xfId="63"/>
    <cellStyle name="Normal - Style8" xfId="64"/>
    <cellStyle name="Normal_Sewer" xfId="65"/>
    <cellStyle name="Normal_VOID" xfId="66"/>
    <cellStyle name="Normal_Water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view="pageLayout" workbookViewId="0" topLeftCell="A1">
      <selection activeCell="H34" sqref="H34"/>
    </sheetView>
  </sheetViews>
  <sheetFormatPr defaultColWidth="9.140625" defaultRowHeight="12.75"/>
  <cols>
    <col min="3" max="3" width="33.8515625" style="0" customWidth="1"/>
    <col min="4" max="4" width="11.00390625" style="0" customWidth="1"/>
    <col min="5" max="5" width="13.00390625" style="0" hidden="1" customWidth="1"/>
    <col min="6" max="6" width="11.7109375" style="147" bestFit="1" customWidth="1"/>
  </cols>
  <sheetData>
    <row r="2" spans="1:10" ht="16.5">
      <c r="A2" s="164"/>
      <c r="B2" s="165"/>
      <c r="C2" s="165"/>
      <c r="D2" s="165"/>
      <c r="E2" s="165"/>
      <c r="F2" s="165"/>
      <c r="G2" s="165"/>
      <c r="H2" s="165"/>
      <c r="I2" s="165"/>
      <c r="J2" s="165"/>
    </row>
    <row r="3" spans="1:9" ht="15.75">
      <c r="A3" s="25"/>
      <c r="B3" s="26"/>
      <c r="C3" s="30"/>
      <c r="D3" s="27"/>
      <c r="E3" s="27"/>
      <c r="F3" s="28"/>
      <c r="G3" s="28"/>
      <c r="H3" s="29"/>
      <c r="I3" s="29"/>
    </row>
    <row r="4" spans="2:6" s="148" customFormat="1" ht="15.75">
      <c r="B4" s="149" t="s">
        <v>55</v>
      </c>
      <c r="F4" s="150">
        <f>+Street!I19</f>
        <v>139800.9</v>
      </c>
    </row>
    <row r="5" spans="2:6" s="148" customFormat="1" ht="15.75">
      <c r="B5" s="149"/>
      <c r="F5" s="150"/>
    </row>
    <row r="6" spans="2:6" s="148" customFormat="1" ht="15.75">
      <c r="B6" s="149" t="s">
        <v>56</v>
      </c>
      <c r="F6" s="150">
        <f>+Water!F22</f>
        <v>45434</v>
      </c>
    </row>
    <row r="7" spans="2:6" s="148" customFormat="1" ht="15.75">
      <c r="B7" s="149"/>
      <c r="F7" s="150"/>
    </row>
    <row r="8" spans="2:6" s="148" customFormat="1" ht="15.75">
      <c r="B8" s="149" t="s">
        <v>57</v>
      </c>
      <c r="F8" s="150">
        <f>+Sewer!F14</f>
        <v>48806</v>
      </c>
    </row>
    <row r="9" spans="2:6" s="148" customFormat="1" ht="15.75">
      <c r="B9" s="149"/>
      <c r="F9" s="150"/>
    </row>
    <row r="10" spans="2:6" s="148" customFormat="1" ht="15.75">
      <c r="B10" s="149" t="s">
        <v>58</v>
      </c>
      <c r="F10" s="150">
        <v>3000</v>
      </c>
    </row>
    <row r="11" spans="2:6" s="148" customFormat="1" ht="15.75">
      <c r="B11" s="149"/>
      <c r="F11" s="150"/>
    </row>
    <row r="12" spans="2:6" s="148" customFormat="1" ht="15.75">
      <c r="B12" s="149" t="s">
        <v>66</v>
      </c>
      <c r="F12" s="150">
        <v>2500</v>
      </c>
    </row>
    <row r="13" spans="2:6" s="148" customFormat="1" ht="15.75">
      <c r="B13" s="149"/>
      <c r="F13" s="150"/>
    </row>
    <row r="14" spans="2:6" s="148" customFormat="1" ht="15.75">
      <c r="B14" s="149" t="s">
        <v>59</v>
      </c>
      <c r="F14" s="150">
        <v>15000</v>
      </c>
    </row>
    <row r="15" spans="2:6" s="148" customFormat="1" ht="15.75">
      <c r="B15" s="149"/>
      <c r="F15" s="150"/>
    </row>
    <row r="16" spans="2:6" s="148" customFormat="1" ht="15.75">
      <c r="B16" s="149" t="s">
        <v>67</v>
      </c>
      <c r="F16" s="150">
        <v>6000</v>
      </c>
    </row>
    <row r="17" spans="2:6" s="148" customFormat="1" ht="15.75">
      <c r="B17" s="149"/>
      <c r="F17" s="150"/>
    </row>
    <row r="18" spans="2:6" s="148" customFormat="1" ht="15.75">
      <c r="B18" s="149" t="s">
        <v>60</v>
      </c>
      <c r="F18" s="150">
        <v>18000</v>
      </c>
    </row>
    <row r="19" spans="2:6" s="148" customFormat="1" ht="15.75">
      <c r="B19" s="149"/>
      <c r="F19" s="150"/>
    </row>
    <row r="20" spans="2:6" s="148" customFormat="1" ht="15.75">
      <c r="B20" s="149" t="s">
        <v>74</v>
      </c>
      <c r="F20" s="150">
        <v>57200</v>
      </c>
    </row>
    <row r="21" spans="2:6" s="148" customFormat="1" ht="15.75">
      <c r="B21" s="149"/>
      <c r="F21" s="150"/>
    </row>
    <row r="22" spans="2:6" s="148" customFormat="1" ht="15.75">
      <c r="B22" s="149" t="s">
        <v>64</v>
      </c>
      <c r="F22" s="150">
        <v>3000</v>
      </c>
    </row>
    <row r="23" spans="2:6" s="148" customFormat="1" ht="15.75">
      <c r="B23" s="149"/>
      <c r="F23" s="150"/>
    </row>
    <row r="24" spans="2:6" s="148" customFormat="1" ht="15.75">
      <c r="B24" s="149" t="s">
        <v>61</v>
      </c>
      <c r="F24" s="150"/>
    </row>
    <row r="25" spans="2:6" s="148" customFormat="1" ht="15.75">
      <c r="B25" s="149" t="s">
        <v>62</v>
      </c>
      <c r="F25" s="150"/>
    </row>
    <row r="26" spans="2:6" s="148" customFormat="1" ht="15.75">
      <c r="B26" s="149" t="s">
        <v>63</v>
      </c>
      <c r="F26" s="150">
        <v>18600</v>
      </c>
    </row>
    <row r="27" spans="2:6" s="148" customFormat="1" ht="15.75">
      <c r="B27" s="149"/>
      <c r="F27" s="150"/>
    </row>
    <row r="28" spans="2:6" s="148" customFormat="1" ht="15.75">
      <c r="B28" s="149" t="s">
        <v>68</v>
      </c>
      <c r="F28" s="150"/>
    </row>
    <row r="29" spans="2:6" s="148" customFormat="1" ht="15.75">
      <c r="B29" s="149" t="s">
        <v>69</v>
      </c>
      <c r="F29" s="150"/>
    </row>
    <row r="30" spans="2:6" s="148" customFormat="1" ht="15.75">
      <c r="B30" s="149" t="s">
        <v>70</v>
      </c>
      <c r="F30" s="150">
        <v>32000</v>
      </c>
    </row>
    <row r="31" spans="2:6" s="148" customFormat="1" ht="15.75">
      <c r="B31" s="149"/>
      <c r="F31" s="150"/>
    </row>
    <row r="32" spans="2:6" s="148" customFormat="1" ht="15.75">
      <c r="B32" s="149" t="s">
        <v>76</v>
      </c>
      <c r="F32" s="150">
        <v>30000</v>
      </c>
    </row>
    <row r="33" spans="2:9" s="148" customFormat="1" ht="15.75">
      <c r="B33" s="149"/>
      <c r="F33" s="150"/>
      <c r="H33" s="148" t="s">
        <v>80</v>
      </c>
      <c r="I33" s="148" t="s">
        <v>79</v>
      </c>
    </row>
    <row r="34" spans="2:9" s="148" customFormat="1" ht="15.75">
      <c r="B34" s="149" t="s">
        <v>77</v>
      </c>
      <c r="F34" s="150">
        <f>+H34*I34</f>
        <v>2714400</v>
      </c>
      <c r="H34" s="148">
        <v>78</v>
      </c>
      <c r="I34" s="148">
        <v>34800</v>
      </c>
    </row>
    <row r="35" spans="2:6" s="148" customFormat="1" ht="15.75">
      <c r="B35" s="149"/>
      <c r="F35" s="150"/>
    </row>
    <row r="36" spans="2:6" s="148" customFormat="1" ht="15.75">
      <c r="B36" s="149" t="s">
        <v>78</v>
      </c>
      <c r="F36" s="150">
        <v>20000</v>
      </c>
    </row>
    <row r="37" spans="2:6" s="148" customFormat="1" ht="15.75">
      <c r="B37" s="149"/>
      <c r="F37" s="150"/>
    </row>
    <row r="38" spans="2:6" s="148" customFormat="1" ht="15.75">
      <c r="B38" s="149" t="s">
        <v>0</v>
      </c>
      <c r="F38" s="150">
        <f>SUM(F4:F36)</f>
        <v>3153740.9</v>
      </c>
    </row>
    <row r="39" spans="2:6" ht="12.75">
      <c r="B39" s="162"/>
      <c r="C39" s="162"/>
      <c r="D39" s="162"/>
      <c r="E39" s="162"/>
      <c r="F39" s="163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r:id="rId1"/>
  <headerFooter alignWithMargins="0">
    <oddHeader xml:space="preserve">&amp;CWoodchase Centre
Preliminary Cost Summary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8515625" style="1" customWidth="1"/>
    <col min="2" max="2" width="30.8515625" style="2" customWidth="1"/>
    <col min="3" max="3" width="18.8515625" style="2" hidden="1" customWidth="1"/>
    <col min="4" max="4" width="4.7109375" style="3" customWidth="1"/>
    <col min="5" max="5" width="0.42578125" style="3" hidden="1" customWidth="1"/>
    <col min="6" max="6" width="13.8515625" style="4" customWidth="1"/>
    <col min="7" max="7" width="0.71875" style="4" hidden="1" customWidth="1"/>
    <col min="8" max="8" width="13.8515625" style="5" customWidth="1"/>
    <col min="9" max="9" width="15.57421875" style="5" customWidth="1"/>
  </cols>
  <sheetData>
    <row r="1" spans="1:10" ht="16.5" customHeight="1">
      <c r="A1" s="167"/>
      <c r="B1" s="167"/>
      <c r="C1" s="167"/>
      <c r="D1" s="167"/>
      <c r="E1" s="167"/>
      <c r="F1" s="167"/>
      <c r="G1" s="167"/>
      <c r="H1" s="167"/>
      <c r="I1" s="167"/>
      <c r="J1" s="40"/>
    </row>
    <row r="2" spans="1:9" ht="16.5">
      <c r="A2" s="39"/>
      <c r="B2" s="151" t="s">
        <v>51</v>
      </c>
      <c r="C2" s="151"/>
      <c r="D2" s="152"/>
      <c r="E2" s="152"/>
      <c r="F2" s="151"/>
      <c r="G2" s="151"/>
      <c r="H2" s="38"/>
      <c r="I2" s="153"/>
    </row>
    <row r="3" spans="1:9" ht="15.75" customHeight="1">
      <c r="A3" s="25"/>
      <c r="B3" s="166" t="s">
        <v>50</v>
      </c>
      <c r="C3" s="166"/>
      <c r="D3" s="166"/>
      <c r="E3" s="166"/>
      <c r="F3" s="166"/>
      <c r="G3" s="166"/>
      <c r="H3" s="166"/>
      <c r="I3" s="166"/>
    </row>
    <row r="4" spans="1:9" ht="16.5">
      <c r="A4" s="25"/>
      <c r="B4" s="157"/>
      <c r="C4" s="158"/>
      <c r="D4" s="159"/>
      <c r="E4" s="159"/>
      <c r="F4" s="161">
        <v>39219</v>
      </c>
      <c r="G4" s="156"/>
      <c r="H4" s="160"/>
      <c r="I4" s="160"/>
    </row>
    <row r="5" spans="1:9" ht="16.5" thickBot="1">
      <c r="A5" s="25"/>
      <c r="B5" s="26"/>
      <c r="C5" s="30"/>
      <c r="D5" s="27"/>
      <c r="E5" s="27"/>
      <c r="F5" s="28"/>
      <c r="G5" s="28"/>
      <c r="H5" s="29"/>
      <c r="I5" s="29"/>
    </row>
    <row r="6" spans="1:9" ht="14.25" thickBot="1">
      <c r="A6" s="22" t="s">
        <v>1</v>
      </c>
      <c r="B6" s="22" t="s">
        <v>2</v>
      </c>
      <c r="C6" s="22"/>
      <c r="D6" s="22" t="s">
        <v>3</v>
      </c>
      <c r="E6" s="22"/>
      <c r="F6" s="22" t="s">
        <v>4</v>
      </c>
      <c r="G6" s="22"/>
      <c r="H6" s="23" t="s">
        <v>5</v>
      </c>
      <c r="I6" s="23" t="s">
        <v>6</v>
      </c>
    </row>
    <row r="7" spans="1:9" ht="13.5">
      <c r="A7" s="7"/>
      <c r="B7" s="7"/>
      <c r="C7" s="7"/>
      <c r="D7" s="8"/>
      <c r="E7" s="8"/>
      <c r="F7" s="7"/>
      <c r="G7" s="7"/>
      <c r="H7" s="9"/>
      <c r="I7" s="9"/>
    </row>
    <row r="8" spans="1:9" ht="13.5">
      <c r="A8" s="10">
        <v>1</v>
      </c>
      <c r="B8" s="21" t="s">
        <v>44</v>
      </c>
      <c r="C8" s="10"/>
      <c r="D8" s="139" t="s">
        <v>9</v>
      </c>
      <c r="E8" s="139"/>
      <c r="F8" s="24">
        <v>80</v>
      </c>
      <c r="G8" s="10"/>
      <c r="H8" s="140">
        <v>10</v>
      </c>
      <c r="I8" s="141">
        <f aca="true" t="shared" si="0" ref="I8:I18">F8*H8</f>
        <v>800</v>
      </c>
    </row>
    <row r="9" spans="1:9" ht="13.5">
      <c r="A9" s="10">
        <v>2</v>
      </c>
      <c r="B9" s="11" t="s">
        <v>26</v>
      </c>
      <c r="C9" s="11"/>
      <c r="D9" s="10" t="s">
        <v>30</v>
      </c>
      <c r="E9" s="10"/>
      <c r="F9" s="42">
        <v>2548</v>
      </c>
      <c r="G9" s="24"/>
      <c r="H9" s="141">
        <v>5</v>
      </c>
      <c r="I9" s="141">
        <v>15060</v>
      </c>
    </row>
    <row r="10" spans="1:9" ht="13.5">
      <c r="A10" s="10">
        <v>3</v>
      </c>
      <c r="B10" s="11" t="s">
        <v>47</v>
      </c>
      <c r="C10" s="11"/>
      <c r="D10" s="10" t="s">
        <v>30</v>
      </c>
      <c r="E10" s="10"/>
      <c r="F10" s="42">
        <v>1340</v>
      </c>
      <c r="G10" s="24"/>
      <c r="H10" s="141">
        <v>4</v>
      </c>
      <c r="I10" s="141">
        <f t="shared" si="0"/>
        <v>5360</v>
      </c>
    </row>
    <row r="11" spans="1:9" ht="13.5">
      <c r="A11" s="10">
        <v>4</v>
      </c>
      <c r="B11" s="11" t="s">
        <v>48</v>
      </c>
      <c r="C11" s="11"/>
      <c r="D11" s="10" t="s">
        <v>31</v>
      </c>
      <c r="E11" s="10"/>
      <c r="F11" s="42">
        <v>4368</v>
      </c>
      <c r="G11" s="24"/>
      <c r="H11" s="141">
        <v>3.8</v>
      </c>
      <c r="I11" s="141">
        <f t="shared" si="0"/>
        <v>16598.399999999998</v>
      </c>
    </row>
    <row r="12" spans="1:9" ht="13.5">
      <c r="A12" s="10">
        <v>5</v>
      </c>
      <c r="B12" s="11" t="s">
        <v>46</v>
      </c>
      <c r="C12" s="11"/>
      <c r="D12" s="10" t="s">
        <v>31</v>
      </c>
      <c r="E12" s="10"/>
      <c r="F12" s="42">
        <v>4368</v>
      </c>
      <c r="G12" s="24"/>
      <c r="H12" s="141">
        <v>9</v>
      </c>
      <c r="I12" s="141">
        <f t="shared" si="0"/>
        <v>39312</v>
      </c>
    </row>
    <row r="13" spans="1:9" ht="13.5">
      <c r="A13" s="10">
        <v>6</v>
      </c>
      <c r="B13" s="11" t="s">
        <v>27</v>
      </c>
      <c r="C13" s="11"/>
      <c r="D13" s="10" t="s">
        <v>32</v>
      </c>
      <c r="E13" s="10"/>
      <c r="F13" s="42">
        <v>874</v>
      </c>
      <c r="G13" s="24"/>
      <c r="H13" s="141">
        <v>3.5</v>
      </c>
      <c r="I13" s="141">
        <f t="shared" si="0"/>
        <v>3059</v>
      </c>
    </row>
    <row r="14" spans="1:9" ht="13.5">
      <c r="A14" s="10">
        <v>7</v>
      </c>
      <c r="B14" s="11" t="s">
        <v>28</v>
      </c>
      <c r="C14" s="11"/>
      <c r="D14" s="10" t="s">
        <v>32</v>
      </c>
      <c r="E14" s="10"/>
      <c r="F14" s="42">
        <v>437</v>
      </c>
      <c r="G14" s="24"/>
      <c r="H14" s="141">
        <v>3.5</v>
      </c>
      <c r="I14" s="141">
        <f t="shared" si="0"/>
        <v>1529.5</v>
      </c>
    </row>
    <row r="15" spans="1:9" ht="13.5">
      <c r="A15" s="10">
        <v>8</v>
      </c>
      <c r="B15" s="11" t="s">
        <v>75</v>
      </c>
      <c r="C15" s="11"/>
      <c r="D15" s="10" t="s">
        <v>31</v>
      </c>
      <c r="E15" s="10"/>
      <c r="F15" s="42">
        <v>3822</v>
      </c>
      <c r="G15" s="24"/>
      <c r="H15" s="141">
        <v>8</v>
      </c>
      <c r="I15" s="141">
        <f t="shared" si="0"/>
        <v>30576</v>
      </c>
    </row>
    <row r="16" spans="1:9" ht="13.5">
      <c r="A16" s="10">
        <v>9</v>
      </c>
      <c r="B16" s="11" t="s">
        <v>45</v>
      </c>
      <c r="C16" s="11"/>
      <c r="D16" s="10" t="s">
        <v>9</v>
      </c>
      <c r="E16" s="10"/>
      <c r="F16" s="42">
        <v>124</v>
      </c>
      <c r="G16" s="24"/>
      <c r="H16" s="141">
        <v>6.5</v>
      </c>
      <c r="I16" s="141">
        <f t="shared" si="0"/>
        <v>806</v>
      </c>
    </row>
    <row r="17" spans="1:9" ht="13.5">
      <c r="A17" s="10">
        <v>10</v>
      </c>
      <c r="B17" s="11" t="s">
        <v>29</v>
      </c>
      <c r="C17" s="11"/>
      <c r="D17" s="10" t="s">
        <v>9</v>
      </c>
      <c r="E17" s="10"/>
      <c r="F17" s="24">
        <v>2450</v>
      </c>
      <c r="G17" s="24"/>
      <c r="H17" s="141">
        <v>6</v>
      </c>
      <c r="I17" s="141">
        <f t="shared" si="0"/>
        <v>14700</v>
      </c>
    </row>
    <row r="18" spans="1:9" ht="14.25" thickBot="1">
      <c r="A18" s="18">
        <v>11</v>
      </c>
      <c r="B18" s="19" t="s">
        <v>49</v>
      </c>
      <c r="C18" s="19"/>
      <c r="D18" s="18" t="s">
        <v>7</v>
      </c>
      <c r="E18" s="18"/>
      <c r="F18" s="18">
        <v>1</v>
      </c>
      <c r="G18" s="18"/>
      <c r="H18" s="20">
        <v>12000</v>
      </c>
      <c r="I18" s="20">
        <f t="shared" si="0"/>
        <v>12000</v>
      </c>
    </row>
    <row r="19" spans="1:9" ht="14.25" thickBot="1">
      <c r="A19" s="6"/>
      <c r="B19" s="33"/>
      <c r="C19" s="15"/>
      <c r="D19" s="16"/>
      <c r="E19" s="16"/>
      <c r="F19" s="17"/>
      <c r="G19" s="17"/>
      <c r="H19" s="41" t="s">
        <v>8</v>
      </c>
      <c r="I19" s="142">
        <f>SUM(I8:I18)</f>
        <v>139800.9</v>
      </c>
    </row>
    <row r="20" spans="2:9" ht="15.75">
      <c r="B20" s="34"/>
      <c r="C20" s="35"/>
      <c r="D20" s="12"/>
      <c r="E20" s="12"/>
      <c r="F20" s="13"/>
      <c r="G20" s="13"/>
      <c r="H20" s="14"/>
      <c r="I20" s="14"/>
    </row>
    <row r="21" s="130" customFormat="1" ht="11.25">
      <c r="A21" s="5"/>
    </row>
    <row r="22" spans="1:9" s="130" customFormat="1" ht="11.25">
      <c r="A22" s="136"/>
      <c r="B22" s="137"/>
      <c r="C22" s="2"/>
      <c r="D22" s="3"/>
      <c r="E22" s="3"/>
      <c r="F22" s="4"/>
      <c r="G22" s="4"/>
      <c r="H22" s="5"/>
      <c r="I22" s="5"/>
    </row>
    <row r="23" spans="1:9" s="130" customFormat="1" ht="11.25">
      <c r="A23" s="1"/>
      <c r="B23" s="2"/>
      <c r="C23" s="2"/>
      <c r="D23" s="3"/>
      <c r="E23" s="3"/>
      <c r="F23" s="4"/>
      <c r="G23" s="4"/>
      <c r="H23" s="5"/>
      <c r="I23" s="5"/>
    </row>
    <row r="24" ht="13.5">
      <c r="A24" s="129"/>
    </row>
    <row r="29" spans="1:2" ht="12.75">
      <c r="A29" s="136"/>
      <c r="B29" s="137"/>
    </row>
  </sheetData>
  <sheetProtection/>
  <mergeCells count="2">
    <mergeCell ref="B3:I3"/>
    <mergeCell ref="A1:I1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5.57421875" style="0" bestFit="1" customWidth="1"/>
    <col min="5" max="5" width="11.421875" style="0" customWidth="1"/>
    <col min="6" max="6" width="12.57421875" style="0" customWidth="1"/>
    <col min="7" max="10" width="9.140625" style="0" hidden="1" customWidth="1"/>
  </cols>
  <sheetData>
    <row r="1" spans="1:9" ht="15.75">
      <c r="A1" s="167"/>
      <c r="B1" s="167"/>
      <c r="C1" s="167"/>
      <c r="D1" s="167"/>
      <c r="E1" s="167"/>
      <c r="F1" s="167"/>
      <c r="G1" s="167"/>
      <c r="H1" s="167"/>
      <c r="I1" s="167"/>
    </row>
    <row r="2" spans="1:9" ht="16.5">
      <c r="A2" s="165" t="s">
        <v>53</v>
      </c>
      <c r="B2" s="165"/>
      <c r="C2" s="165"/>
      <c r="D2" s="165"/>
      <c r="E2" s="165"/>
      <c r="F2" s="165"/>
      <c r="G2" s="36"/>
      <c r="H2" s="38"/>
      <c r="I2" s="37"/>
    </row>
    <row r="3" spans="1:9" ht="16.5">
      <c r="A3" s="155"/>
      <c r="B3" s="165" t="s">
        <v>52</v>
      </c>
      <c r="C3" s="165"/>
      <c r="D3" s="165"/>
      <c r="E3" s="165"/>
      <c r="F3" s="165"/>
      <c r="G3" s="36"/>
      <c r="H3" s="38"/>
      <c r="I3" s="37"/>
    </row>
    <row r="4" spans="1:9" ht="15.75" customHeight="1">
      <c r="A4" s="154"/>
      <c r="B4" s="164">
        <v>39219</v>
      </c>
      <c r="C4" s="165"/>
      <c r="D4" s="165"/>
      <c r="E4" s="165"/>
      <c r="F4" s="165"/>
      <c r="G4" s="31"/>
      <c r="H4" s="32"/>
      <c r="I4" s="32"/>
    </row>
    <row r="5" spans="1:7" ht="12.75">
      <c r="A5" s="44" t="s">
        <v>14</v>
      </c>
      <c r="B5" s="45"/>
      <c r="C5" s="45"/>
      <c r="D5" s="46"/>
      <c r="E5" s="47"/>
      <c r="F5" s="45"/>
      <c r="G5" s="48"/>
    </row>
    <row r="6" spans="1:7" ht="12.75">
      <c r="A6" s="49" t="s">
        <v>15</v>
      </c>
      <c r="B6" s="121" t="s">
        <v>2</v>
      </c>
      <c r="C6" s="121" t="s">
        <v>3</v>
      </c>
      <c r="D6" s="122" t="s">
        <v>33</v>
      </c>
      <c r="E6" s="123" t="s">
        <v>16</v>
      </c>
      <c r="F6" s="124" t="s">
        <v>17</v>
      </c>
      <c r="G6" s="48"/>
    </row>
    <row r="7" spans="1:7" ht="15" customHeight="1">
      <c r="A7" s="109"/>
      <c r="B7" s="131" t="s">
        <v>34</v>
      </c>
      <c r="C7" s="111"/>
      <c r="D7" s="112"/>
      <c r="E7" s="66"/>
      <c r="F7" s="113"/>
      <c r="G7" s="104"/>
    </row>
    <row r="8" spans="1:7" s="106" customFormat="1" ht="15" customHeight="1">
      <c r="A8" s="109">
        <v>1</v>
      </c>
      <c r="B8" s="110" t="s">
        <v>23</v>
      </c>
      <c r="C8" s="111" t="s">
        <v>9</v>
      </c>
      <c r="D8" s="112">
        <v>987</v>
      </c>
      <c r="E8" s="66">
        <v>21</v>
      </c>
      <c r="F8" s="113">
        <f aca="true" t="shared" si="0" ref="F8:F16">+D8*E8</f>
        <v>20727</v>
      </c>
      <c r="G8" s="105"/>
    </row>
    <row r="9" spans="1:7" s="108" customFormat="1" ht="15" customHeight="1">
      <c r="A9" s="109">
        <v>2</v>
      </c>
      <c r="B9" s="125" t="s">
        <v>36</v>
      </c>
      <c r="C9" s="111" t="s">
        <v>10</v>
      </c>
      <c r="D9" s="112">
        <v>3</v>
      </c>
      <c r="E9" s="66">
        <v>1200</v>
      </c>
      <c r="F9" s="113">
        <f t="shared" si="0"/>
        <v>3600</v>
      </c>
      <c r="G9" s="107"/>
    </row>
    <row r="10" spans="1:7" s="108" customFormat="1" ht="15" customHeight="1">
      <c r="A10" s="109">
        <v>3</v>
      </c>
      <c r="B10" s="125" t="s">
        <v>12</v>
      </c>
      <c r="C10" s="111" t="s">
        <v>10</v>
      </c>
      <c r="D10" s="112">
        <v>2</v>
      </c>
      <c r="E10" s="66">
        <v>2400</v>
      </c>
      <c r="F10" s="113">
        <f t="shared" si="0"/>
        <v>4800</v>
      </c>
      <c r="G10" s="107"/>
    </row>
    <row r="11" spans="1:7" s="108" customFormat="1" ht="15" customHeight="1">
      <c r="A11" s="109">
        <v>4</v>
      </c>
      <c r="B11" s="125" t="s">
        <v>24</v>
      </c>
      <c r="C11" s="111" t="s">
        <v>18</v>
      </c>
      <c r="D11" s="115">
        <v>0.8</v>
      </c>
      <c r="E11" s="66">
        <v>2500</v>
      </c>
      <c r="F11" s="113">
        <f t="shared" si="0"/>
        <v>2000</v>
      </c>
      <c r="G11" s="107"/>
    </row>
    <row r="12" spans="1:7" s="108" customFormat="1" ht="15" customHeight="1">
      <c r="A12" s="109">
        <v>9</v>
      </c>
      <c r="B12" s="125" t="s">
        <v>71</v>
      </c>
      <c r="C12" s="111" t="s">
        <v>10</v>
      </c>
      <c r="D12" s="112">
        <v>4</v>
      </c>
      <c r="E12" s="66">
        <v>900</v>
      </c>
      <c r="F12" s="113">
        <f t="shared" si="0"/>
        <v>3600</v>
      </c>
      <c r="G12" s="107"/>
    </row>
    <row r="13" spans="1:7" s="108" customFormat="1" ht="15" customHeight="1">
      <c r="A13" s="109">
        <v>10</v>
      </c>
      <c r="B13" s="125" t="s">
        <v>72</v>
      </c>
      <c r="C13" s="111" t="s">
        <v>10</v>
      </c>
      <c r="D13" s="112">
        <v>6</v>
      </c>
      <c r="E13" s="66">
        <v>750</v>
      </c>
      <c r="F13" s="113">
        <f t="shared" si="0"/>
        <v>4500</v>
      </c>
      <c r="G13" s="107"/>
    </row>
    <row r="14" spans="1:7" s="106" customFormat="1" ht="15" customHeight="1">
      <c r="A14" s="109">
        <v>12</v>
      </c>
      <c r="B14" s="110" t="s">
        <v>73</v>
      </c>
      <c r="C14" s="111" t="s">
        <v>10</v>
      </c>
      <c r="D14" s="112">
        <v>2</v>
      </c>
      <c r="E14" s="66">
        <v>650</v>
      </c>
      <c r="F14" s="113">
        <f t="shared" si="0"/>
        <v>1300</v>
      </c>
      <c r="G14" s="105"/>
    </row>
    <row r="15" spans="1:7" ht="15" customHeight="1">
      <c r="A15" s="120">
        <v>15</v>
      </c>
      <c r="B15" s="110" t="s">
        <v>35</v>
      </c>
      <c r="C15" s="111" t="s">
        <v>9</v>
      </c>
      <c r="D15" s="112">
        <v>987</v>
      </c>
      <c r="E15" s="66">
        <v>1</v>
      </c>
      <c r="F15" s="113">
        <f t="shared" si="0"/>
        <v>987</v>
      </c>
      <c r="G15" s="104"/>
    </row>
    <row r="16" spans="1:7" s="108" customFormat="1" ht="15" customHeight="1">
      <c r="A16" s="109">
        <v>16</v>
      </c>
      <c r="B16" s="125" t="s">
        <v>22</v>
      </c>
      <c r="C16" s="111" t="s">
        <v>10</v>
      </c>
      <c r="D16" s="112">
        <v>1</v>
      </c>
      <c r="E16" s="66">
        <v>1500</v>
      </c>
      <c r="F16" s="113">
        <f t="shared" si="0"/>
        <v>1500</v>
      </c>
      <c r="G16" s="107"/>
    </row>
    <row r="17" spans="1:7" ht="12.75">
      <c r="A17" s="55"/>
      <c r="B17" s="56"/>
      <c r="C17" s="57"/>
      <c r="D17" s="58"/>
      <c r="E17" s="73" t="s">
        <v>19</v>
      </c>
      <c r="F17" s="133">
        <f>SUM(F8:F16)</f>
        <v>43014</v>
      </c>
      <c r="G17" s="54"/>
    </row>
    <row r="18" spans="1:7" ht="12.75">
      <c r="A18" s="55"/>
      <c r="B18" s="56"/>
      <c r="C18" s="57"/>
      <c r="D18" s="58"/>
      <c r="E18" s="59"/>
      <c r="F18" s="60"/>
      <c r="G18" s="54"/>
    </row>
    <row r="19" spans="1:7" ht="12.75">
      <c r="A19" s="61"/>
      <c r="B19" s="132" t="s">
        <v>37</v>
      </c>
      <c r="C19" s="62"/>
      <c r="D19" s="63"/>
      <c r="E19" s="64"/>
      <c r="F19" s="65"/>
      <c r="G19" s="54"/>
    </row>
    <row r="20" spans="1:7" ht="12.75">
      <c r="A20" s="50">
        <v>1</v>
      </c>
      <c r="B20" s="51" t="s">
        <v>13</v>
      </c>
      <c r="C20" s="52" t="s">
        <v>10</v>
      </c>
      <c r="D20" s="138">
        <v>22</v>
      </c>
      <c r="E20" s="66">
        <v>110</v>
      </c>
      <c r="F20" s="53">
        <f>+D20*E20</f>
        <v>2420</v>
      </c>
      <c r="G20" s="54"/>
    </row>
    <row r="21" spans="1:7" ht="12.75">
      <c r="A21" s="67"/>
      <c r="B21" s="68"/>
      <c r="C21" s="69"/>
      <c r="D21" s="70"/>
      <c r="E21" s="71" t="s">
        <v>19</v>
      </c>
      <c r="F21" s="72">
        <f>+F20</f>
        <v>2420</v>
      </c>
      <c r="G21" s="48"/>
    </row>
    <row r="22" spans="1:7" ht="12.75">
      <c r="A22" s="67"/>
      <c r="B22" s="68"/>
      <c r="C22" s="69"/>
      <c r="D22" s="70"/>
      <c r="E22" s="73" t="s">
        <v>20</v>
      </c>
      <c r="F22" s="74">
        <f>+F17+F21</f>
        <v>45434</v>
      </c>
      <c r="G22" s="48"/>
    </row>
    <row r="23" spans="1:7" ht="12.75">
      <c r="A23" s="75"/>
      <c r="B23" s="76"/>
      <c r="C23" s="77"/>
      <c r="D23" s="78"/>
      <c r="E23" s="79"/>
      <c r="F23" s="79"/>
      <c r="G23" s="48"/>
    </row>
    <row r="24" spans="1:7" s="40" customFormat="1" ht="12.75">
      <c r="A24" s="143"/>
      <c r="B24" s="144"/>
      <c r="C24" s="145"/>
      <c r="D24" s="70"/>
      <c r="E24" s="80"/>
      <c r="F24" s="80"/>
      <c r="G24" s="146"/>
    </row>
    <row r="25" spans="1:7" ht="12.75">
      <c r="A25" s="67"/>
      <c r="B25" s="68"/>
      <c r="C25" s="69"/>
      <c r="D25" s="70"/>
      <c r="E25" s="80"/>
      <c r="F25" s="80"/>
      <c r="G25" s="48"/>
    </row>
    <row r="26" spans="1:7" ht="15.75">
      <c r="A26" s="81"/>
      <c r="B26" s="82"/>
      <c r="C26" s="82"/>
      <c r="D26" s="83"/>
      <c r="E26" s="84"/>
      <c r="F26" s="84"/>
      <c r="G26" s="48"/>
    </row>
    <row r="27" spans="1:7" ht="15.75">
      <c r="A27" s="81"/>
      <c r="B27" s="82"/>
      <c r="C27" s="82"/>
      <c r="D27" s="83"/>
      <c r="E27" s="84"/>
      <c r="F27" s="84"/>
      <c r="G27" s="48"/>
    </row>
    <row r="28" spans="1:7" ht="15.75">
      <c r="A28" s="81"/>
      <c r="B28" s="82"/>
      <c r="C28" s="82"/>
      <c r="D28" s="83"/>
      <c r="E28" s="84"/>
      <c r="F28" s="84"/>
      <c r="G28" s="48"/>
    </row>
    <row r="29" spans="1:7" ht="15.75">
      <c r="A29" s="81"/>
      <c r="B29" s="82"/>
      <c r="C29" s="82"/>
      <c r="D29" s="83"/>
      <c r="E29" s="84"/>
      <c r="F29" s="84"/>
      <c r="G29" s="43"/>
    </row>
    <row r="30" spans="1:7" ht="12.75">
      <c r="A30" s="43"/>
      <c r="B30" s="43"/>
      <c r="C30" s="43"/>
      <c r="D30" s="85"/>
      <c r="E30" s="48"/>
      <c r="F30" s="48"/>
      <c r="G30" s="48"/>
    </row>
    <row r="31" spans="1:7" ht="12.75">
      <c r="A31" s="43"/>
      <c r="B31" s="43"/>
      <c r="C31" s="43"/>
      <c r="D31" s="85"/>
      <c r="E31" s="48"/>
      <c r="F31" s="48"/>
      <c r="G31" s="43"/>
    </row>
    <row r="32" spans="1:7" ht="12.75">
      <c r="A32" s="43"/>
      <c r="B32" s="43"/>
      <c r="C32" s="43"/>
      <c r="D32" s="85"/>
      <c r="E32" s="48"/>
      <c r="F32" s="43"/>
      <c r="G32" s="43"/>
    </row>
    <row r="33" spans="1:7" ht="12.75">
      <c r="A33" s="43"/>
      <c r="B33" s="43"/>
      <c r="C33" s="43"/>
      <c r="D33" s="85"/>
      <c r="E33" s="48"/>
      <c r="F33" s="43"/>
      <c r="G33" s="48"/>
    </row>
    <row r="34" spans="1:7" ht="12.75">
      <c r="A34" s="43"/>
      <c r="B34" s="43"/>
      <c r="C34" s="43"/>
      <c r="D34" s="85"/>
      <c r="E34" s="48"/>
      <c r="F34" s="43"/>
      <c r="G34" s="48"/>
    </row>
    <row r="35" spans="1:7" ht="12.75">
      <c r="A35" s="43"/>
      <c r="B35" s="43"/>
      <c r="C35" s="43"/>
      <c r="D35" s="85"/>
      <c r="E35" s="48"/>
      <c r="F35" s="43"/>
      <c r="G35" s="48"/>
    </row>
    <row r="36" spans="1:7" ht="12.75">
      <c r="A36" s="43"/>
      <c r="B36" s="43"/>
      <c r="C36" s="43"/>
      <c r="D36" s="85"/>
      <c r="E36" s="48"/>
      <c r="F36" s="43"/>
      <c r="G36" s="48"/>
    </row>
    <row r="37" spans="1:7" ht="12.75">
      <c r="A37" s="43"/>
      <c r="B37" s="43"/>
      <c r="C37" s="43"/>
      <c r="D37" s="85"/>
      <c r="E37" s="48"/>
      <c r="F37" s="43"/>
      <c r="G37" s="48"/>
    </row>
    <row r="38" spans="1:7" ht="12.75">
      <c r="A38" s="43"/>
      <c r="B38" s="43"/>
      <c r="C38" s="43"/>
      <c r="D38" s="85"/>
      <c r="E38" s="48"/>
      <c r="F38" s="43"/>
      <c r="G38" s="48"/>
    </row>
    <row r="39" spans="1:7" ht="12.75">
      <c r="A39" s="43"/>
      <c r="B39" s="43"/>
      <c r="C39" s="43"/>
      <c r="D39" s="85"/>
      <c r="E39" s="43"/>
      <c r="F39" s="43"/>
      <c r="G39" s="48"/>
    </row>
    <row r="40" spans="1:7" ht="12.75">
      <c r="A40" s="43"/>
      <c r="B40" s="43"/>
      <c r="C40" s="43"/>
      <c r="D40" s="85"/>
      <c r="E40" s="43"/>
      <c r="F40" s="43"/>
      <c r="G40" s="48"/>
    </row>
    <row r="41" spans="1:7" ht="12.75">
      <c r="A41" s="43"/>
      <c r="B41" s="43"/>
      <c r="C41" s="43"/>
      <c r="D41" s="85"/>
      <c r="E41" s="43"/>
      <c r="F41" s="43"/>
      <c r="G41" s="48"/>
    </row>
    <row r="42" spans="1:7" ht="12.75">
      <c r="A42" s="43"/>
      <c r="B42" s="43"/>
      <c r="C42" s="43"/>
      <c r="D42" s="85"/>
      <c r="E42" s="43"/>
      <c r="F42" s="43"/>
      <c r="G42" s="48"/>
    </row>
    <row r="43" spans="1:7" ht="12.75">
      <c r="A43" s="43"/>
      <c r="B43" s="43"/>
      <c r="C43" s="43"/>
      <c r="D43" s="85"/>
      <c r="E43" s="43"/>
      <c r="F43" s="43"/>
      <c r="G43" s="48"/>
    </row>
    <row r="44" spans="1:7" ht="12.75">
      <c r="A44" s="43"/>
      <c r="B44" s="43"/>
      <c r="C44" s="43"/>
      <c r="D44" s="85"/>
      <c r="E44" s="43"/>
      <c r="F44" s="43"/>
      <c r="G44" s="48"/>
    </row>
    <row r="45" spans="1:7" ht="12.75">
      <c r="A45" s="43"/>
      <c r="B45" s="43"/>
      <c r="C45" s="43"/>
      <c r="D45" s="85"/>
      <c r="E45" s="43"/>
      <c r="F45" s="43"/>
      <c r="G45" s="48"/>
    </row>
    <row r="46" spans="1:7" ht="12.75">
      <c r="A46" s="43"/>
      <c r="B46" s="43"/>
      <c r="C46" s="43"/>
      <c r="D46" s="85"/>
      <c r="E46" s="43"/>
      <c r="F46" s="43"/>
      <c r="G46" s="48"/>
    </row>
    <row r="47" spans="1:7" ht="12.75">
      <c r="A47" s="43"/>
      <c r="B47" s="43"/>
      <c r="C47" s="43"/>
      <c r="D47" s="85"/>
      <c r="E47" s="43"/>
      <c r="F47" s="43"/>
      <c r="G47" s="48"/>
    </row>
    <row r="48" spans="1:7" ht="12.75">
      <c r="A48" s="43"/>
      <c r="B48" s="43"/>
      <c r="C48" s="43"/>
      <c r="D48" s="85"/>
      <c r="E48" s="43"/>
      <c r="F48" s="43"/>
      <c r="G48" s="48"/>
    </row>
    <row r="49" spans="1:7" ht="12.75">
      <c r="A49" s="43"/>
      <c r="B49" s="43"/>
      <c r="C49" s="43"/>
      <c r="D49" s="85"/>
      <c r="E49" s="43"/>
      <c r="F49" s="43"/>
      <c r="G49" s="48"/>
    </row>
    <row r="50" spans="1:7" ht="12.75">
      <c r="A50" s="43"/>
      <c r="B50" s="43"/>
      <c r="C50" s="43"/>
      <c r="D50" s="85"/>
      <c r="E50" s="43"/>
      <c r="F50" s="43"/>
      <c r="G50" s="48"/>
    </row>
    <row r="51" spans="1:7" ht="12.75">
      <c r="A51" s="43"/>
      <c r="B51" s="43"/>
      <c r="C51" s="43"/>
      <c r="D51" s="85"/>
      <c r="E51" s="43"/>
      <c r="F51" s="43"/>
      <c r="G51" s="86"/>
    </row>
    <row r="52" spans="1:7" ht="12.75">
      <c r="A52" s="43"/>
      <c r="B52" s="43"/>
      <c r="C52" s="43"/>
      <c r="D52" s="85"/>
      <c r="E52" s="43"/>
      <c r="F52" s="43"/>
      <c r="G52" s="86"/>
    </row>
    <row r="53" spans="1:7" ht="12.75">
      <c r="A53" s="43"/>
      <c r="B53" s="43"/>
      <c r="C53" s="43"/>
      <c r="D53" s="85"/>
      <c r="E53" s="43"/>
      <c r="F53" s="43"/>
      <c r="G53" s="86"/>
    </row>
    <row r="54" spans="1:7" ht="12.75">
      <c r="A54" s="43"/>
      <c r="B54" s="43"/>
      <c r="C54" s="43"/>
      <c r="D54" s="85"/>
      <c r="E54" s="43"/>
      <c r="F54" s="43"/>
      <c r="G54" s="86"/>
    </row>
    <row r="55" spans="1:7" ht="12.75">
      <c r="A55" s="43"/>
      <c r="B55" s="43"/>
      <c r="C55" s="43"/>
      <c r="D55" s="85"/>
      <c r="E55" s="43"/>
      <c r="F55" s="43"/>
      <c r="G55" s="86"/>
    </row>
    <row r="56" spans="1:7" ht="12.75">
      <c r="A56" s="43"/>
      <c r="B56" s="43"/>
      <c r="C56" s="43"/>
      <c r="D56" s="85"/>
      <c r="E56" s="43"/>
      <c r="F56" s="43"/>
      <c r="G56" s="86"/>
    </row>
    <row r="57" spans="1:7" ht="12.75">
      <c r="A57" s="43"/>
      <c r="B57" s="43"/>
      <c r="C57" s="43"/>
      <c r="D57" s="85"/>
      <c r="E57" s="43"/>
      <c r="F57" s="43"/>
      <c r="G57" s="86"/>
    </row>
    <row r="58" spans="1:7" ht="12.75">
      <c r="A58" s="43"/>
      <c r="B58" s="43"/>
      <c r="C58" s="43"/>
      <c r="D58" s="85"/>
      <c r="E58" s="43"/>
      <c r="F58" s="43"/>
      <c r="G58" s="86"/>
    </row>
    <row r="59" spans="1:7" ht="12.75">
      <c r="A59" s="43"/>
      <c r="B59" s="43"/>
      <c r="C59" s="43"/>
      <c r="D59" s="43"/>
      <c r="E59" s="43"/>
      <c r="F59" s="43"/>
      <c r="G59" s="86"/>
    </row>
    <row r="60" spans="1:7" ht="12.75">
      <c r="A60" s="43"/>
      <c r="B60" s="43"/>
      <c r="C60" s="43"/>
      <c r="D60" s="43"/>
      <c r="E60" s="43"/>
      <c r="F60" s="43"/>
      <c r="G60" s="86"/>
    </row>
    <row r="61" spans="1:7" ht="12.75">
      <c r="A61" s="43"/>
      <c r="B61" s="43"/>
      <c r="C61" s="43"/>
      <c r="D61" s="43"/>
      <c r="E61" s="43"/>
      <c r="F61" s="43"/>
      <c r="G61" s="86"/>
    </row>
    <row r="62" spans="1:7" ht="12.75">
      <c r="A62" s="43"/>
      <c r="B62" s="43"/>
      <c r="C62" s="43"/>
      <c r="D62" s="43"/>
      <c r="E62" s="43"/>
      <c r="F62" s="43"/>
      <c r="G62" s="86"/>
    </row>
    <row r="63" spans="1:7" ht="12.75">
      <c r="A63" s="43"/>
      <c r="B63" s="43"/>
      <c r="C63" s="43"/>
      <c r="D63" s="43"/>
      <c r="E63" s="43"/>
      <c r="F63" s="43"/>
      <c r="G63" s="86"/>
    </row>
    <row r="64" spans="1:7" ht="12.75">
      <c r="A64" s="43"/>
      <c r="B64" s="43"/>
      <c r="C64" s="43"/>
      <c r="D64" s="43"/>
      <c r="E64" s="43"/>
      <c r="F64" s="43"/>
      <c r="G64" s="86"/>
    </row>
    <row r="65" spans="1:7" ht="12.75">
      <c r="A65" s="43"/>
      <c r="B65" s="43"/>
      <c r="C65" s="43"/>
      <c r="D65" s="43"/>
      <c r="E65" s="43"/>
      <c r="F65" s="43"/>
      <c r="G65" s="86"/>
    </row>
    <row r="66" spans="1:7" ht="12.75">
      <c r="A66" s="43"/>
      <c r="B66" s="43"/>
      <c r="C66" s="43"/>
      <c r="D66" s="43"/>
      <c r="E66" s="43"/>
      <c r="F66" s="43"/>
      <c r="G66" s="86"/>
    </row>
    <row r="67" spans="1:7" ht="12.75">
      <c r="A67" s="43"/>
      <c r="B67" s="43"/>
      <c r="C67" s="43"/>
      <c r="D67" s="43"/>
      <c r="E67" s="43"/>
      <c r="F67" s="43"/>
      <c r="G67" s="86"/>
    </row>
    <row r="68" spans="1:7" ht="12.75">
      <c r="A68" s="43"/>
      <c r="B68" s="43"/>
      <c r="C68" s="43"/>
      <c r="D68" s="43"/>
      <c r="E68" s="43"/>
      <c r="F68" s="43"/>
      <c r="G68" s="86"/>
    </row>
    <row r="69" spans="1:7" ht="12.75">
      <c r="A69" s="43"/>
      <c r="B69" s="43"/>
      <c r="C69" s="43"/>
      <c r="D69" s="43"/>
      <c r="E69" s="43"/>
      <c r="F69" s="43"/>
      <c r="G69" s="86"/>
    </row>
    <row r="70" spans="1:7" ht="12.75">
      <c r="A70" s="43"/>
      <c r="B70" s="43"/>
      <c r="C70" s="43"/>
      <c r="D70" s="43"/>
      <c r="E70" s="43"/>
      <c r="F70" s="43"/>
      <c r="G70" s="86"/>
    </row>
    <row r="71" spans="1:7" ht="12.75">
      <c r="A71" s="43"/>
      <c r="B71" s="43"/>
      <c r="C71" s="43"/>
      <c r="D71" s="43"/>
      <c r="E71" s="43"/>
      <c r="F71" s="43"/>
      <c r="G71" s="86"/>
    </row>
    <row r="72" spans="1:7" ht="12.75">
      <c r="A72" s="43"/>
      <c r="B72" s="43"/>
      <c r="C72" s="43"/>
      <c r="D72" s="43"/>
      <c r="E72" s="43"/>
      <c r="F72" s="43"/>
      <c r="G72" s="86"/>
    </row>
    <row r="73" spans="1:7" ht="12.75">
      <c r="A73" s="43"/>
      <c r="B73" s="43"/>
      <c r="C73" s="43"/>
      <c r="D73" s="43"/>
      <c r="E73" s="43"/>
      <c r="F73" s="43"/>
      <c r="G73" s="86"/>
    </row>
    <row r="74" spans="1:7" ht="12.75">
      <c r="A74" s="43"/>
      <c r="B74" s="43"/>
      <c r="C74" s="43"/>
      <c r="D74" s="43"/>
      <c r="E74" s="43"/>
      <c r="F74" s="43"/>
      <c r="G74" s="86"/>
    </row>
    <row r="75" spans="1:7" ht="12.75">
      <c r="A75" s="43"/>
      <c r="B75" s="43"/>
      <c r="C75" s="43"/>
      <c r="D75" s="43"/>
      <c r="E75" s="43"/>
      <c r="F75" s="43"/>
      <c r="G75" s="86"/>
    </row>
    <row r="76" spans="1:7" ht="12.75">
      <c r="A76" s="43"/>
      <c r="B76" s="43"/>
      <c r="C76" s="43"/>
      <c r="D76" s="43"/>
      <c r="E76" s="43"/>
      <c r="F76" s="43"/>
      <c r="G76" s="86"/>
    </row>
  </sheetData>
  <sheetProtection/>
  <mergeCells count="4">
    <mergeCell ref="A2:F2"/>
    <mergeCell ref="B4:F4"/>
    <mergeCell ref="B3:F3"/>
    <mergeCell ref="A1:I1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7.57421875" style="0" customWidth="1"/>
    <col min="2" max="2" width="33.57421875" style="0" customWidth="1"/>
    <col min="3" max="3" width="6.28125" style="0" customWidth="1"/>
    <col min="4" max="4" width="8.140625" style="0" customWidth="1"/>
    <col min="5" max="5" width="10.7109375" style="0" customWidth="1"/>
    <col min="6" max="6" width="13.8515625" style="0" customWidth="1"/>
    <col min="7" max="9" width="9.140625" style="0" hidden="1" customWidth="1"/>
  </cols>
  <sheetData>
    <row r="1" spans="1:9" ht="15.75">
      <c r="A1" s="167"/>
      <c r="B1" s="167"/>
      <c r="C1" s="167"/>
      <c r="D1" s="167"/>
      <c r="E1" s="167"/>
      <c r="F1" s="167"/>
      <c r="G1" s="167"/>
      <c r="H1" s="167"/>
      <c r="I1" s="167"/>
    </row>
    <row r="2" spans="1:9" ht="16.5">
      <c r="A2" s="165" t="s">
        <v>54</v>
      </c>
      <c r="B2" s="165"/>
      <c r="C2" s="165"/>
      <c r="D2" s="165"/>
      <c r="E2" s="165"/>
      <c r="F2" s="165"/>
      <c r="G2" s="36"/>
      <c r="H2" s="38"/>
      <c r="I2" s="37"/>
    </row>
    <row r="3" spans="1:9" ht="16.5">
      <c r="A3" s="155"/>
      <c r="B3" s="165" t="s">
        <v>52</v>
      </c>
      <c r="C3" s="165"/>
      <c r="D3" s="165"/>
      <c r="E3" s="165"/>
      <c r="F3" s="165"/>
      <c r="G3" s="36"/>
      <c r="H3" s="38"/>
      <c r="I3" s="37"/>
    </row>
    <row r="4" spans="1:9" ht="15.75" customHeight="1">
      <c r="A4" s="154"/>
      <c r="B4" s="164">
        <v>39219</v>
      </c>
      <c r="C4" s="165"/>
      <c r="D4" s="165"/>
      <c r="E4" s="165"/>
      <c r="F4" s="165"/>
      <c r="G4" s="31"/>
      <c r="H4" s="32"/>
      <c r="I4" s="32"/>
    </row>
    <row r="5" spans="1:6" ht="12.75">
      <c r="A5" s="87" t="s">
        <v>14</v>
      </c>
      <c r="B5" s="88"/>
      <c r="C5" s="88"/>
      <c r="D5" s="89"/>
      <c r="E5" s="90"/>
      <c r="F5" s="91"/>
    </row>
    <row r="6" spans="1:6" ht="15" customHeight="1">
      <c r="A6" s="116" t="s">
        <v>15</v>
      </c>
      <c r="B6" s="117" t="s">
        <v>2</v>
      </c>
      <c r="C6" s="117" t="s">
        <v>3</v>
      </c>
      <c r="D6" s="118" t="s">
        <v>21</v>
      </c>
      <c r="E6" s="119" t="s">
        <v>16</v>
      </c>
      <c r="F6" s="117" t="s">
        <v>17</v>
      </c>
    </row>
    <row r="7" spans="1:7" ht="15" customHeight="1">
      <c r="A7" s="109">
        <v>550</v>
      </c>
      <c r="B7" s="114" t="s">
        <v>38</v>
      </c>
      <c r="C7" s="111" t="s">
        <v>9</v>
      </c>
      <c r="D7" s="112">
        <v>1029</v>
      </c>
      <c r="E7" s="126">
        <v>1</v>
      </c>
      <c r="F7" s="127">
        <f aca="true" t="shared" si="0" ref="F7:F13">+D7*E7</f>
        <v>1029</v>
      </c>
      <c r="G7" s="104"/>
    </row>
    <row r="8" spans="1:7" ht="15" customHeight="1">
      <c r="A8" s="109">
        <v>848</v>
      </c>
      <c r="B8" s="114" t="s">
        <v>43</v>
      </c>
      <c r="C8" s="111" t="s">
        <v>9</v>
      </c>
      <c r="D8" s="135">
        <v>1029</v>
      </c>
      <c r="E8" s="66">
        <v>20</v>
      </c>
      <c r="F8" s="127">
        <f t="shared" si="0"/>
        <v>20580</v>
      </c>
      <c r="G8" s="104"/>
    </row>
    <row r="9" spans="1:7" s="106" customFormat="1" ht="15" customHeight="1">
      <c r="A9" s="109">
        <v>852</v>
      </c>
      <c r="B9" s="114" t="s">
        <v>39</v>
      </c>
      <c r="C9" s="111" t="s">
        <v>10</v>
      </c>
      <c r="D9" s="112">
        <v>4</v>
      </c>
      <c r="E9" s="66">
        <v>2200</v>
      </c>
      <c r="F9" s="127">
        <f t="shared" si="0"/>
        <v>8800</v>
      </c>
      <c r="G9" s="105"/>
    </row>
    <row r="10" spans="1:7" s="106" customFormat="1" ht="15" customHeight="1">
      <c r="A10" s="109">
        <v>852</v>
      </c>
      <c r="B10" s="114" t="s">
        <v>40</v>
      </c>
      <c r="C10" s="111" t="s">
        <v>11</v>
      </c>
      <c r="D10" s="115">
        <v>4</v>
      </c>
      <c r="E10" s="66">
        <v>160</v>
      </c>
      <c r="F10" s="127">
        <f t="shared" si="0"/>
        <v>640</v>
      </c>
      <c r="G10" s="105"/>
    </row>
    <row r="11" spans="1:7" s="106" customFormat="1" ht="15" customHeight="1">
      <c r="A11" s="134">
        <v>854</v>
      </c>
      <c r="B11" s="114" t="s">
        <v>25</v>
      </c>
      <c r="C11" s="111" t="s">
        <v>9</v>
      </c>
      <c r="D11" s="112">
        <v>578</v>
      </c>
      <c r="E11" s="66">
        <v>15</v>
      </c>
      <c r="F11" s="127">
        <f t="shared" si="0"/>
        <v>8670</v>
      </c>
      <c r="G11" s="105"/>
    </row>
    <row r="12" spans="1:7" s="106" customFormat="1" ht="15" customHeight="1">
      <c r="A12" s="134"/>
      <c r="B12" s="114" t="s">
        <v>65</v>
      </c>
      <c r="C12" s="111" t="s">
        <v>7</v>
      </c>
      <c r="D12" s="112">
        <v>1</v>
      </c>
      <c r="E12" s="66">
        <v>6000</v>
      </c>
      <c r="F12" s="127">
        <f t="shared" si="0"/>
        <v>6000</v>
      </c>
      <c r="G12" s="105"/>
    </row>
    <row r="13" spans="1:7" s="106" customFormat="1" ht="15" customHeight="1">
      <c r="A13" s="109" t="s">
        <v>41</v>
      </c>
      <c r="B13" s="114" t="s">
        <v>42</v>
      </c>
      <c r="C13" s="111" t="s">
        <v>9</v>
      </c>
      <c r="D13" s="112">
        <f>+D7</f>
        <v>1029</v>
      </c>
      <c r="E13" s="66">
        <v>3</v>
      </c>
      <c r="F13" s="127">
        <f t="shared" si="0"/>
        <v>3087</v>
      </c>
      <c r="G13" s="105"/>
    </row>
    <row r="14" spans="1:6" ht="12.75">
      <c r="A14" s="92"/>
      <c r="B14" s="93"/>
      <c r="C14" s="94"/>
      <c r="D14" s="95"/>
      <c r="E14" s="96" t="s">
        <v>0</v>
      </c>
      <c r="F14" s="128">
        <f>SUM(F7:F13)</f>
        <v>48806</v>
      </c>
    </row>
    <row r="15" spans="1:6" ht="12.75">
      <c r="A15" s="97"/>
      <c r="B15" s="88"/>
      <c r="C15" s="88"/>
      <c r="D15" s="98"/>
      <c r="E15" s="90"/>
      <c r="F15" s="99"/>
    </row>
    <row r="16" spans="1:6" ht="12.75">
      <c r="A16" s="97"/>
      <c r="B16" s="88"/>
      <c r="C16" s="88"/>
      <c r="D16" s="98"/>
      <c r="E16" s="90"/>
      <c r="F16" s="100"/>
    </row>
    <row r="17" spans="1:6" ht="12.75">
      <c r="A17" s="101"/>
      <c r="B17" s="102"/>
      <c r="C17" s="102"/>
      <c r="D17" s="103"/>
      <c r="E17" s="102"/>
      <c r="F17" s="102"/>
    </row>
  </sheetData>
  <sheetProtection/>
  <mergeCells count="4">
    <mergeCell ref="A2:F2"/>
    <mergeCell ref="B3:F3"/>
    <mergeCell ref="B4:F4"/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F. Castella &amp; Assoc.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White</dc:creator>
  <cp:keywords/>
  <dc:description/>
  <cp:lastModifiedBy>Owner</cp:lastModifiedBy>
  <cp:lastPrinted>2008-09-01T17:14:23Z</cp:lastPrinted>
  <dcterms:created xsi:type="dcterms:W3CDTF">1999-10-08T16:32:50Z</dcterms:created>
  <dcterms:modified xsi:type="dcterms:W3CDTF">2014-06-10T11:35:23Z</dcterms:modified>
  <cp:category/>
  <cp:version/>
  <cp:contentType/>
  <cp:contentStatus/>
</cp:coreProperties>
</file>